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comments15.xml" ContentType="application/vnd.openxmlformats-officedocument.spreadsheetml.comments+xml"/>
  <Override PartName="/xl/threadedComments/threadedComment15.xml" ContentType="application/vnd.ms-excel.threadedcomments+xml"/>
  <Override PartName="/xl/comments16.xml" ContentType="application/vnd.openxmlformats-officedocument.spreadsheetml.comments+xml"/>
  <Override PartName="/xl/threadedComments/threadedComment16.xml" ContentType="application/vnd.ms-excel.threadedcomments+xml"/>
  <Override PartName="/xl/comments17.xml" ContentType="application/vnd.openxmlformats-officedocument.spreadsheetml.comments+xml"/>
  <Override PartName="/xl/threadedComments/threadedComment17.xml" ContentType="application/vnd.ms-excel.threadedcomments+xml"/>
  <Override PartName="/xl/comments18.xml" ContentType="application/vnd.openxmlformats-officedocument.spreadsheetml.comments+xml"/>
  <Override PartName="/xl/threadedComments/threadedComment18.xml" ContentType="application/vnd.ms-excel.threadedcomments+xml"/>
  <Override PartName="/xl/comments19.xml" ContentType="application/vnd.openxmlformats-officedocument.spreadsheetml.comments+xml"/>
  <Override PartName="/xl/threadedComments/threadedComment19.xml" ContentType="application/vnd.ms-excel.threadedcomments+xml"/>
  <Override PartName="/xl/comments20.xml" ContentType="application/vnd.openxmlformats-officedocument.spreadsheetml.comments+xml"/>
  <Override PartName="/xl/threadedComments/threadedComment20.xml" ContentType="application/vnd.ms-excel.threadedcomments+xml"/>
  <Override PartName="/xl/comments21.xml" ContentType="application/vnd.openxmlformats-officedocument.spreadsheetml.comments+xml"/>
  <Override PartName="/xl/threadedComments/threadedComment21.xml" ContentType="application/vnd.ms-excel.threadedcomments+xml"/>
  <Override PartName="/xl/comments22.xml" ContentType="application/vnd.openxmlformats-officedocument.spreadsheetml.comments+xml"/>
  <Override PartName="/xl/threadedComments/threadedComment22.xml" ContentType="application/vnd.ms-excel.threadedcomments+xml"/>
  <Override PartName="/xl/comments23.xml" ContentType="application/vnd.openxmlformats-officedocument.spreadsheetml.comments+xml"/>
  <Override PartName="/xl/threadedComments/threadedComment23.xml" ContentType="application/vnd.ms-excel.threadedcomments+xml"/>
  <Override PartName="/xl/comments24.xml" ContentType="application/vnd.openxmlformats-officedocument.spreadsheetml.comments+xml"/>
  <Override PartName="/xl/threadedComments/threadedComment24.xml" ContentType="application/vnd.ms-excel.threadedcomments+xml"/>
  <Override PartName="/xl/comments25.xml" ContentType="application/vnd.openxmlformats-officedocument.spreadsheetml.comments+xml"/>
  <Override PartName="/xl/threadedComments/threadedComment25.xml" ContentType="application/vnd.ms-excel.threadedcomments+xml"/>
  <Override PartName="/xl/comments26.xml" ContentType="application/vnd.openxmlformats-officedocument.spreadsheetml.comments+xml"/>
  <Override PartName="/xl/threadedComments/threadedComment2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\Dokumente\G SWIM\SCraegi.ch\LektionsPlanung\Gruppe1\"/>
    </mc:Choice>
  </mc:AlternateContent>
  <xr:revisionPtr revIDLastSave="0" documentId="13_ncr:1_{99FA2076-BD3D-428A-9E9E-C00BCBCA93D5}" xr6:coauthVersionLast="45" xr6:coauthVersionMax="45" xr10:uidLastSave="{00000000-0000-0000-0000-000000000000}"/>
  <bookViews>
    <workbookView xWindow="-120" yWindow="-120" windowWidth="29040" windowHeight="15840" firstSheet="16" activeTab="26" xr2:uid="{7D68CA60-E677-45D8-B6DF-2C8C0550C2F9}"/>
  </bookViews>
  <sheets>
    <sheet name="Mo 6.1.20" sheetId="103" r:id="rId1"/>
    <sheet name="Mi 8.1.20" sheetId="104" r:id="rId2"/>
    <sheet name="Fr 10.1.20" sheetId="105" r:id="rId3"/>
    <sheet name="Mo 13.1.20" sheetId="107" r:id="rId4"/>
    <sheet name="Mi 15.1.20" sheetId="108" r:id="rId5"/>
    <sheet name="Fr 17.1.20" sheetId="109" r:id="rId6"/>
    <sheet name="Mo 20.1.20" sheetId="110" r:id="rId7"/>
    <sheet name="Fr 24.1.20" sheetId="111" r:id="rId8"/>
    <sheet name="Mo 27.1.20" sheetId="112" r:id="rId9"/>
    <sheet name="Mi 29.1.20" sheetId="113" r:id="rId10"/>
    <sheet name="Fr 31.1.20" sheetId="114" r:id="rId11"/>
    <sheet name="Mo 3.2.20" sheetId="115" r:id="rId12"/>
    <sheet name="Mi 5.2.20" sheetId="116" r:id="rId13"/>
    <sheet name="Fr 7.2.20" sheetId="117" r:id="rId14"/>
    <sheet name="Mo 10.2.20" sheetId="118" r:id="rId15"/>
    <sheet name="Mi 12.2.20" sheetId="119" r:id="rId16"/>
    <sheet name="Fr 14.2.20" sheetId="120" r:id="rId17"/>
    <sheet name="Mo 17.2.20" sheetId="121" r:id="rId18"/>
    <sheet name="Mi 19.2.20" sheetId="122" r:id="rId19"/>
    <sheet name="Fr 21.2.20" sheetId="123" r:id="rId20"/>
    <sheet name="Mo 24.2.20" sheetId="124" r:id="rId21"/>
    <sheet name="Mo 2.3.20" sheetId="125" r:id="rId22"/>
    <sheet name="Mo 9.3.20" sheetId="126" r:id="rId23"/>
    <sheet name="Mi 11.3.20" sheetId="127" r:id="rId24"/>
    <sheet name="Fr 13.3.20" sheetId="128" r:id="rId25"/>
    <sheet name="Mo 8.6.20" sheetId="129" r:id="rId26"/>
    <sheet name="Planung (Gr 1)" sheetId="106" r:id="rId27"/>
  </sheets>
  <definedNames>
    <definedName name="_xlnm.Print_Titles" localSheetId="26">'Planung (Gr 1)'!$A:$B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29" l="1"/>
  <c r="G35" i="129"/>
  <c r="G34" i="129"/>
  <c r="G31" i="129"/>
  <c r="G30" i="129"/>
  <c r="G29" i="129"/>
  <c r="G28" i="129"/>
  <c r="G27" i="129"/>
  <c r="G26" i="129"/>
  <c r="G25" i="129"/>
  <c r="G24" i="129"/>
  <c r="G23" i="129"/>
  <c r="G22" i="129"/>
  <c r="G21" i="129"/>
  <c r="G20" i="129"/>
  <c r="G19" i="129"/>
  <c r="G18" i="129"/>
  <c r="G17" i="129"/>
  <c r="G16" i="129"/>
  <c r="G15" i="129"/>
  <c r="G14" i="129"/>
  <c r="G11" i="129"/>
  <c r="G10" i="129"/>
  <c r="H36" i="129" l="1"/>
  <c r="F37" i="129"/>
  <c r="H10" i="129"/>
  <c r="H11" i="129" s="1"/>
  <c r="H14" i="129" s="1"/>
  <c r="H15" i="129" s="1"/>
  <c r="H16" i="129" s="1"/>
  <c r="H17" i="129" s="1"/>
  <c r="H18" i="129" s="1"/>
  <c r="H19" i="129" s="1"/>
  <c r="H20" i="129" s="1"/>
  <c r="H21" i="129" s="1"/>
  <c r="H22" i="129" s="1"/>
  <c r="H23" i="129" s="1"/>
  <c r="H24" i="129" s="1"/>
  <c r="H25" i="129" s="1"/>
  <c r="H26" i="129" s="1"/>
  <c r="H27" i="129" s="1"/>
  <c r="H28" i="129" s="1"/>
  <c r="H29" i="129" s="1"/>
  <c r="H30" i="129" s="1"/>
  <c r="H31" i="129" s="1"/>
  <c r="H34" i="129" s="1"/>
  <c r="H35" i="129" s="1"/>
  <c r="I36" i="128" l="1"/>
  <c r="G35" i="128"/>
  <c r="G34" i="128"/>
  <c r="G31" i="128"/>
  <c r="G30" i="128"/>
  <c r="G29" i="128"/>
  <c r="G28" i="128"/>
  <c r="G27" i="128"/>
  <c r="G26" i="128"/>
  <c r="G25" i="128"/>
  <c r="G24" i="128"/>
  <c r="G23" i="128"/>
  <c r="G22" i="128"/>
  <c r="G21" i="128"/>
  <c r="G20" i="128"/>
  <c r="G19" i="128"/>
  <c r="G18" i="128"/>
  <c r="G17" i="128"/>
  <c r="G16" i="128"/>
  <c r="G15" i="128"/>
  <c r="G14" i="128"/>
  <c r="G11" i="128"/>
  <c r="G10" i="128"/>
  <c r="F37" i="128" s="1"/>
  <c r="H10" i="128" l="1"/>
  <c r="H11" i="128" s="1"/>
  <c r="H14" i="128" s="1"/>
  <c r="H15" i="128" s="1"/>
  <c r="H16" i="128" s="1"/>
  <c r="H17" i="128" s="1"/>
  <c r="H18" i="128" s="1"/>
  <c r="H19" i="128" s="1"/>
  <c r="H20" i="128" s="1"/>
  <c r="H21" i="128" s="1"/>
  <c r="H22" i="128" s="1"/>
  <c r="H23" i="128" s="1"/>
  <c r="H24" i="128" s="1"/>
  <c r="H25" i="128" s="1"/>
  <c r="H26" i="128" s="1"/>
  <c r="H27" i="128" s="1"/>
  <c r="H28" i="128" s="1"/>
  <c r="H29" i="128" s="1"/>
  <c r="H30" i="128" s="1"/>
  <c r="H31" i="128" s="1"/>
  <c r="H34" i="128" s="1"/>
  <c r="H35" i="128" s="1"/>
  <c r="H36" i="128"/>
  <c r="I36" i="127" l="1"/>
  <c r="G35" i="127"/>
  <c r="G34" i="127"/>
  <c r="G31" i="127"/>
  <c r="G30" i="127"/>
  <c r="G29" i="127"/>
  <c r="G28" i="127"/>
  <c r="G27" i="127"/>
  <c r="G26" i="127"/>
  <c r="G25" i="127"/>
  <c r="G24" i="127"/>
  <c r="G23" i="127"/>
  <c r="G22" i="127"/>
  <c r="G21" i="127"/>
  <c r="G20" i="127"/>
  <c r="G19" i="127"/>
  <c r="G18" i="127"/>
  <c r="G17" i="127"/>
  <c r="G16" i="127"/>
  <c r="G15" i="127"/>
  <c r="G14" i="127"/>
  <c r="G11" i="127"/>
  <c r="H11" i="127" s="1"/>
  <c r="H10" i="127"/>
  <c r="G10" i="127"/>
  <c r="F37" i="127" l="1"/>
  <c r="H14" i="127"/>
  <c r="H15" i="127" s="1"/>
  <c r="H16" i="127" s="1"/>
  <c r="H17" i="127" s="1"/>
  <c r="H18" i="127" s="1"/>
  <c r="H19" i="127" s="1"/>
  <c r="H20" i="127" s="1"/>
  <c r="H21" i="127" s="1"/>
  <c r="H22" i="127" s="1"/>
  <c r="H23" i="127" s="1"/>
  <c r="H24" i="127" s="1"/>
  <c r="H25" i="127" s="1"/>
  <c r="H26" i="127" s="1"/>
  <c r="H27" i="127" s="1"/>
  <c r="H28" i="127" s="1"/>
  <c r="H29" i="127" s="1"/>
  <c r="H30" i="127" s="1"/>
  <c r="H31" i="127" s="1"/>
  <c r="H34" i="127" s="1"/>
  <c r="H35" i="127" s="1"/>
  <c r="H36" i="127"/>
  <c r="I36" i="126"/>
  <c r="G35" i="126"/>
  <c r="G34" i="126"/>
  <c r="G31" i="126"/>
  <c r="G30" i="126"/>
  <c r="G29" i="126"/>
  <c r="G28" i="126"/>
  <c r="G27" i="126"/>
  <c r="G26" i="126"/>
  <c r="G25" i="126"/>
  <c r="G24" i="126"/>
  <c r="G23" i="126"/>
  <c r="G22" i="126"/>
  <c r="G21" i="126"/>
  <c r="G20" i="126"/>
  <c r="G19" i="126"/>
  <c r="G18" i="126"/>
  <c r="G17" i="126"/>
  <c r="G16" i="126"/>
  <c r="G15" i="126"/>
  <c r="G14" i="126"/>
  <c r="G11" i="126"/>
  <c r="G10" i="126"/>
  <c r="F37" i="126" l="1"/>
  <c r="H36" i="126"/>
  <c r="H10" i="126"/>
  <c r="H11" i="126" s="1"/>
  <c r="H14" i="126" s="1"/>
  <c r="H15" i="126" s="1"/>
  <c r="H16" i="126" s="1"/>
  <c r="H17" i="126" s="1"/>
  <c r="H18" i="126" s="1"/>
  <c r="H19" i="126" s="1"/>
  <c r="H20" i="126" s="1"/>
  <c r="H21" i="126" s="1"/>
  <c r="H22" i="126" s="1"/>
  <c r="H23" i="126" s="1"/>
  <c r="H24" i="126" s="1"/>
  <c r="H25" i="126" s="1"/>
  <c r="H26" i="126" s="1"/>
  <c r="H27" i="126" s="1"/>
  <c r="H28" i="126" s="1"/>
  <c r="H29" i="126" s="1"/>
  <c r="H30" i="126" s="1"/>
  <c r="H31" i="126" s="1"/>
  <c r="H34" i="126" s="1"/>
  <c r="H35" i="126" s="1"/>
  <c r="I36" i="125" l="1"/>
  <c r="G35" i="125"/>
  <c r="G34" i="125"/>
  <c r="G31" i="125"/>
  <c r="G30" i="125"/>
  <c r="G29" i="125"/>
  <c r="G28" i="125"/>
  <c r="G27" i="125"/>
  <c r="G26" i="125"/>
  <c r="G25" i="125"/>
  <c r="G24" i="125"/>
  <c r="G23" i="125"/>
  <c r="G22" i="125"/>
  <c r="G21" i="125"/>
  <c r="G20" i="125"/>
  <c r="G19" i="125"/>
  <c r="G18" i="125"/>
  <c r="G17" i="125"/>
  <c r="G16" i="125"/>
  <c r="G15" i="125"/>
  <c r="G14" i="125"/>
  <c r="G11" i="125"/>
  <c r="G10" i="125"/>
  <c r="F37" i="125" l="1"/>
  <c r="H36" i="125"/>
  <c r="H10" i="125"/>
  <c r="H11" i="125" s="1"/>
  <c r="H14" i="125" s="1"/>
  <c r="H15" i="125" s="1"/>
  <c r="H16" i="125" s="1"/>
  <c r="H17" i="125" s="1"/>
  <c r="H18" i="125" s="1"/>
  <c r="H19" i="125" s="1"/>
  <c r="H20" i="125" s="1"/>
  <c r="H21" i="125" s="1"/>
  <c r="H22" i="125" s="1"/>
  <c r="H23" i="125" s="1"/>
  <c r="H24" i="125" s="1"/>
  <c r="H25" i="125" s="1"/>
  <c r="H26" i="125" s="1"/>
  <c r="H27" i="125" s="1"/>
  <c r="H28" i="125" s="1"/>
  <c r="H29" i="125" s="1"/>
  <c r="H30" i="125" s="1"/>
  <c r="H31" i="125" s="1"/>
  <c r="H34" i="125" s="1"/>
  <c r="H35" i="125" s="1"/>
  <c r="I36" i="124" l="1"/>
  <c r="G35" i="124"/>
  <c r="G34" i="124"/>
  <c r="G31" i="124"/>
  <c r="G30" i="124"/>
  <c r="G29" i="124"/>
  <c r="G28" i="124"/>
  <c r="G27" i="124"/>
  <c r="G26" i="124"/>
  <c r="G25" i="124"/>
  <c r="G24" i="124"/>
  <c r="G23" i="124"/>
  <c r="G22" i="124"/>
  <c r="G21" i="124"/>
  <c r="G20" i="124"/>
  <c r="G19" i="124"/>
  <c r="G18" i="124"/>
  <c r="G17" i="124"/>
  <c r="G16" i="124"/>
  <c r="G15" i="124"/>
  <c r="G14" i="124"/>
  <c r="G11" i="124"/>
  <c r="F37" i="124" s="1"/>
  <c r="H10" i="124"/>
  <c r="G10" i="124"/>
  <c r="H36" i="124" s="1"/>
  <c r="I36" i="123"/>
  <c r="G35" i="123"/>
  <c r="G34" i="123"/>
  <c r="G31" i="123"/>
  <c r="G30" i="123"/>
  <c r="G29" i="123"/>
  <c r="G28" i="123"/>
  <c r="G27" i="123"/>
  <c r="G26" i="123"/>
  <c r="G25" i="123"/>
  <c r="G24" i="123"/>
  <c r="G23" i="123"/>
  <c r="G22" i="123"/>
  <c r="G21" i="123"/>
  <c r="G20" i="123"/>
  <c r="G19" i="123"/>
  <c r="G18" i="123"/>
  <c r="G17" i="123"/>
  <c r="G16" i="123"/>
  <c r="G15" i="123"/>
  <c r="G14" i="123"/>
  <c r="G11" i="123"/>
  <c r="G10" i="123"/>
  <c r="I36" i="122"/>
  <c r="G35" i="122"/>
  <c r="G34" i="122"/>
  <c r="G31" i="122"/>
  <c r="G30" i="122"/>
  <c r="G29" i="122"/>
  <c r="G28" i="122"/>
  <c r="G27" i="122"/>
  <c r="G26" i="122"/>
  <c r="G25" i="122"/>
  <c r="G24" i="122"/>
  <c r="G23" i="122"/>
  <c r="G22" i="122"/>
  <c r="G21" i="122"/>
  <c r="G20" i="122"/>
  <c r="G19" i="122"/>
  <c r="G18" i="122"/>
  <c r="G17" i="122"/>
  <c r="G16" i="122"/>
  <c r="G15" i="122"/>
  <c r="G14" i="122"/>
  <c r="G11" i="122"/>
  <c r="H10" i="122"/>
  <c r="H11" i="122" s="1"/>
  <c r="H14" i="122" s="1"/>
  <c r="H15" i="122" s="1"/>
  <c r="G10" i="122"/>
  <c r="H11" i="124" l="1"/>
  <c r="H14" i="124" s="1"/>
  <c r="H15" i="124" s="1"/>
  <c r="H16" i="124" s="1"/>
  <c r="H17" i="124" s="1"/>
  <c r="H18" i="124" s="1"/>
  <c r="H19" i="124" s="1"/>
  <c r="H20" i="124" s="1"/>
  <c r="H21" i="124" s="1"/>
  <c r="H22" i="124" s="1"/>
  <c r="H23" i="124" s="1"/>
  <c r="H24" i="124" s="1"/>
  <c r="H25" i="124" s="1"/>
  <c r="H26" i="124" s="1"/>
  <c r="H27" i="124" s="1"/>
  <c r="H28" i="124" s="1"/>
  <c r="H29" i="124" s="1"/>
  <c r="H30" i="124" s="1"/>
  <c r="H31" i="124" s="1"/>
  <c r="H34" i="124" s="1"/>
  <c r="H35" i="124" s="1"/>
  <c r="F37" i="123"/>
  <c r="H36" i="123"/>
  <c r="H10" i="123"/>
  <c r="H11" i="123" s="1"/>
  <c r="H14" i="123" s="1"/>
  <c r="H15" i="123" s="1"/>
  <c r="H16" i="123" s="1"/>
  <c r="H17" i="123" s="1"/>
  <c r="H18" i="123" s="1"/>
  <c r="H19" i="123" s="1"/>
  <c r="H20" i="123" s="1"/>
  <c r="H21" i="123" s="1"/>
  <c r="H22" i="123" s="1"/>
  <c r="H23" i="123" s="1"/>
  <c r="H24" i="123" s="1"/>
  <c r="H25" i="123" s="1"/>
  <c r="H26" i="123" s="1"/>
  <c r="H27" i="123" s="1"/>
  <c r="H28" i="123" s="1"/>
  <c r="H29" i="123" s="1"/>
  <c r="H30" i="123" s="1"/>
  <c r="H31" i="123" s="1"/>
  <c r="H34" i="123" s="1"/>
  <c r="H35" i="123" s="1"/>
  <c r="H36" i="122"/>
  <c r="H16" i="122"/>
  <c r="H17" i="122" s="1"/>
  <c r="H18" i="122" s="1"/>
  <c r="H19" i="122" s="1"/>
  <c r="H20" i="122" s="1"/>
  <c r="H21" i="122" s="1"/>
  <c r="H22" i="122" s="1"/>
  <c r="H23" i="122" s="1"/>
  <c r="H24" i="122" s="1"/>
  <c r="H25" i="122" s="1"/>
  <c r="H26" i="122" s="1"/>
  <c r="H27" i="122" s="1"/>
  <c r="H28" i="122" s="1"/>
  <c r="H29" i="122" s="1"/>
  <c r="H30" i="122" s="1"/>
  <c r="H31" i="122" s="1"/>
  <c r="H34" i="122" s="1"/>
  <c r="H35" i="122" s="1"/>
  <c r="F37" i="122"/>
  <c r="I36" i="121"/>
  <c r="G35" i="121"/>
  <c r="G34" i="121"/>
  <c r="G31" i="121"/>
  <c r="G30" i="121"/>
  <c r="G29" i="121"/>
  <c r="G28" i="121"/>
  <c r="G27" i="121"/>
  <c r="G26" i="121"/>
  <c r="G25" i="121"/>
  <c r="G24" i="121"/>
  <c r="G23" i="121"/>
  <c r="G22" i="121"/>
  <c r="G21" i="121"/>
  <c r="G20" i="121"/>
  <c r="G19" i="121"/>
  <c r="G18" i="121"/>
  <c r="G17" i="121"/>
  <c r="G16" i="121"/>
  <c r="G15" i="121"/>
  <c r="G14" i="121"/>
  <c r="G11" i="121"/>
  <c r="G10" i="121"/>
  <c r="I36" i="120"/>
  <c r="G35" i="120"/>
  <c r="G34" i="120"/>
  <c r="G31" i="120"/>
  <c r="G30" i="120"/>
  <c r="G29" i="120"/>
  <c r="G28" i="120"/>
  <c r="G27" i="120"/>
  <c r="G26" i="120"/>
  <c r="G25" i="120"/>
  <c r="G24" i="120"/>
  <c r="G23" i="120"/>
  <c r="G22" i="120"/>
  <c r="G21" i="120"/>
  <c r="G20" i="120"/>
  <c r="G19" i="120"/>
  <c r="G18" i="120"/>
  <c r="G17" i="120"/>
  <c r="G16" i="120"/>
  <c r="G15" i="120"/>
  <c r="F37" i="120" s="1"/>
  <c r="G14" i="120"/>
  <c r="G11" i="120"/>
  <c r="G10" i="120"/>
  <c r="H36" i="120" s="1"/>
  <c r="F37" i="121" l="1"/>
  <c r="H10" i="121"/>
  <c r="H11" i="121" s="1"/>
  <c r="H14" i="121" s="1"/>
  <c r="H15" i="121" s="1"/>
  <c r="H16" i="121" s="1"/>
  <c r="H17" i="121" s="1"/>
  <c r="H18" i="121" s="1"/>
  <c r="H19" i="121" s="1"/>
  <c r="H20" i="121" s="1"/>
  <c r="H21" i="121" s="1"/>
  <c r="H22" i="121" s="1"/>
  <c r="H23" i="121" s="1"/>
  <c r="H24" i="121" s="1"/>
  <c r="H25" i="121" s="1"/>
  <c r="H26" i="121" s="1"/>
  <c r="H27" i="121" s="1"/>
  <c r="H28" i="121" s="1"/>
  <c r="H29" i="121" s="1"/>
  <c r="H30" i="121" s="1"/>
  <c r="H31" i="121" s="1"/>
  <c r="H34" i="121" s="1"/>
  <c r="H35" i="121" s="1"/>
  <c r="H36" i="121"/>
  <c r="H10" i="120"/>
  <c r="H11" i="120" s="1"/>
  <c r="H14" i="120" s="1"/>
  <c r="H15" i="120" s="1"/>
  <c r="H16" i="120" s="1"/>
  <c r="H17" i="120" s="1"/>
  <c r="H18" i="120" s="1"/>
  <c r="H19" i="120" s="1"/>
  <c r="H20" i="120" s="1"/>
  <c r="H21" i="120" s="1"/>
  <c r="H22" i="120" s="1"/>
  <c r="H23" i="120" s="1"/>
  <c r="H24" i="120" s="1"/>
  <c r="H25" i="120" s="1"/>
  <c r="H26" i="120" s="1"/>
  <c r="H27" i="120" s="1"/>
  <c r="H28" i="120" s="1"/>
  <c r="H29" i="120" s="1"/>
  <c r="H30" i="120" s="1"/>
  <c r="H31" i="120" s="1"/>
  <c r="H34" i="120" s="1"/>
  <c r="H35" i="120" s="1"/>
  <c r="I36" i="119" l="1"/>
  <c r="G35" i="119"/>
  <c r="G34" i="119"/>
  <c r="G31" i="119"/>
  <c r="G30" i="119"/>
  <c r="G29" i="119"/>
  <c r="G28" i="119"/>
  <c r="G27" i="119"/>
  <c r="G26" i="119"/>
  <c r="G25" i="119"/>
  <c r="G24" i="119"/>
  <c r="G23" i="119"/>
  <c r="G22" i="119"/>
  <c r="G21" i="119"/>
  <c r="G20" i="119"/>
  <c r="G19" i="119"/>
  <c r="G18" i="119"/>
  <c r="G17" i="119"/>
  <c r="G16" i="119"/>
  <c r="G15" i="119"/>
  <c r="G14" i="119"/>
  <c r="G11" i="119"/>
  <c r="G10" i="119"/>
  <c r="H36" i="119" l="1"/>
  <c r="F37" i="119"/>
  <c r="H10" i="119"/>
  <c r="H11" i="119" s="1"/>
  <c r="H14" i="119" s="1"/>
  <c r="H15" i="119" s="1"/>
  <c r="H16" i="119" s="1"/>
  <c r="H17" i="119" s="1"/>
  <c r="H18" i="119" s="1"/>
  <c r="H19" i="119" s="1"/>
  <c r="H20" i="119" s="1"/>
  <c r="H21" i="119" s="1"/>
  <c r="H22" i="119" s="1"/>
  <c r="H23" i="119" s="1"/>
  <c r="H24" i="119" s="1"/>
  <c r="H25" i="119" s="1"/>
  <c r="H26" i="119" s="1"/>
  <c r="H27" i="119" s="1"/>
  <c r="H28" i="119" s="1"/>
  <c r="H29" i="119" s="1"/>
  <c r="H30" i="119" s="1"/>
  <c r="H31" i="119" s="1"/>
  <c r="H34" i="119" s="1"/>
  <c r="H35" i="119" s="1"/>
  <c r="I36" i="118" l="1"/>
  <c r="G35" i="118"/>
  <c r="G34" i="118"/>
  <c r="G31" i="118"/>
  <c r="G30" i="118"/>
  <c r="G29" i="118"/>
  <c r="G28" i="118"/>
  <c r="G27" i="118"/>
  <c r="G26" i="118"/>
  <c r="G25" i="118"/>
  <c r="G24" i="118"/>
  <c r="G23" i="118"/>
  <c r="G22" i="118"/>
  <c r="G21" i="118"/>
  <c r="G20" i="118"/>
  <c r="G19" i="118"/>
  <c r="G18" i="118"/>
  <c r="G17" i="118"/>
  <c r="G16" i="118"/>
  <c r="G15" i="118"/>
  <c r="G14" i="118"/>
  <c r="G11" i="118"/>
  <c r="H10" i="118"/>
  <c r="H11" i="118" s="1"/>
  <c r="H14" i="118" s="1"/>
  <c r="G10" i="118"/>
  <c r="I36" i="117"/>
  <c r="G35" i="117"/>
  <c r="G34" i="117"/>
  <c r="G31" i="117"/>
  <c r="G30" i="117"/>
  <c r="G29" i="117"/>
  <c r="G28" i="117"/>
  <c r="G27" i="117"/>
  <c r="G26" i="117"/>
  <c r="G25" i="117"/>
  <c r="G24" i="117"/>
  <c r="G23" i="117"/>
  <c r="G22" i="117"/>
  <c r="G21" i="117"/>
  <c r="G20" i="117"/>
  <c r="G19" i="117"/>
  <c r="G18" i="117"/>
  <c r="G17" i="117"/>
  <c r="G16" i="117"/>
  <c r="G15" i="117"/>
  <c r="G14" i="117"/>
  <c r="H11" i="117"/>
  <c r="H14" i="117" s="1"/>
  <c r="H15" i="117" s="1"/>
  <c r="H16" i="117" s="1"/>
  <c r="G11" i="117"/>
  <c r="H10" i="117"/>
  <c r="G10" i="117"/>
  <c r="H15" i="118" l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4" i="118" s="1"/>
  <c r="H35" i="118" s="1"/>
  <c r="F37" i="118"/>
  <c r="H36" i="118"/>
  <c r="H17" i="117"/>
  <c r="H18" i="117" s="1"/>
  <c r="H19" i="117" s="1"/>
  <c r="H20" i="117" s="1"/>
  <c r="H21" i="117" s="1"/>
  <c r="H22" i="117" s="1"/>
  <c r="H23" i="117" s="1"/>
  <c r="H24" i="117" s="1"/>
  <c r="H25" i="117" s="1"/>
  <c r="H26" i="117" s="1"/>
  <c r="H27" i="117" s="1"/>
  <c r="H28" i="117" s="1"/>
  <c r="H29" i="117" s="1"/>
  <c r="H30" i="117" s="1"/>
  <c r="H31" i="117" s="1"/>
  <c r="H34" i="117" s="1"/>
  <c r="H35" i="117" s="1"/>
  <c r="F37" i="117"/>
  <c r="H36" i="117"/>
  <c r="I36" i="116"/>
  <c r="G35" i="116"/>
  <c r="G34" i="116"/>
  <c r="G31" i="116"/>
  <c r="G30" i="116"/>
  <c r="G29" i="116"/>
  <c r="G28" i="116"/>
  <c r="G27" i="116"/>
  <c r="G26" i="116"/>
  <c r="G25" i="116"/>
  <c r="G24" i="116"/>
  <c r="G23" i="116"/>
  <c r="G22" i="116"/>
  <c r="G21" i="116"/>
  <c r="G20" i="116"/>
  <c r="G19" i="116"/>
  <c r="G18" i="116"/>
  <c r="G17" i="116"/>
  <c r="G16" i="116"/>
  <c r="G15" i="116"/>
  <c r="G14" i="116"/>
  <c r="G11" i="116"/>
  <c r="H10" i="116"/>
  <c r="H11" i="116" s="1"/>
  <c r="H14" i="116" s="1"/>
  <c r="H15" i="116" s="1"/>
  <c r="H16" i="116" s="1"/>
  <c r="H17" i="116" s="1"/>
  <c r="H18" i="116" s="1"/>
  <c r="H19" i="116" s="1"/>
  <c r="H20" i="116" s="1"/>
  <c r="G10" i="116"/>
  <c r="H36" i="116" l="1"/>
  <c r="H21" i="116"/>
  <c r="H22" i="116" s="1"/>
  <c r="H23" i="116" s="1"/>
  <c r="H24" i="116" s="1"/>
  <c r="H25" i="116" s="1"/>
  <c r="H26" i="116" s="1"/>
  <c r="H27" i="116" s="1"/>
  <c r="H28" i="116" s="1"/>
  <c r="H29" i="116" s="1"/>
  <c r="H30" i="116" s="1"/>
  <c r="H31" i="116" s="1"/>
  <c r="H34" i="116" s="1"/>
  <c r="H35" i="116" s="1"/>
  <c r="F37" i="116"/>
  <c r="I36" i="115" l="1"/>
  <c r="G35" i="115"/>
  <c r="G34" i="115"/>
  <c r="G31" i="115"/>
  <c r="G30" i="115"/>
  <c r="G29" i="115"/>
  <c r="G28" i="115"/>
  <c r="G27" i="115"/>
  <c r="G26" i="115"/>
  <c r="G25" i="115"/>
  <c r="G24" i="115"/>
  <c r="G23" i="115"/>
  <c r="G22" i="115"/>
  <c r="G21" i="115"/>
  <c r="G20" i="115"/>
  <c r="G19" i="115"/>
  <c r="G18" i="115"/>
  <c r="G17" i="115"/>
  <c r="G16" i="115"/>
  <c r="G15" i="115"/>
  <c r="G14" i="115"/>
  <c r="G11" i="115"/>
  <c r="G10" i="115"/>
  <c r="I36" i="114"/>
  <c r="G35" i="114"/>
  <c r="G34" i="114"/>
  <c r="G31" i="114"/>
  <c r="G30" i="114"/>
  <c r="G29" i="114"/>
  <c r="G28" i="114"/>
  <c r="G27" i="114"/>
  <c r="G26" i="114"/>
  <c r="G25" i="114"/>
  <c r="G24" i="114"/>
  <c r="G23" i="114"/>
  <c r="G22" i="114"/>
  <c r="G21" i="114"/>
  <c r="G20" i="114"/>
  <c r="G19" i="114"/>
  <c r="G18" i="114"/>
  <c r="G17" i="114"/>
  <c r="G16" i="114"/>
  <c r="G15" i="114"/>
  <c r="G14" i="114"/>
  <c r="G11" i="114"/>
  <c r="H11" i="114" s="1"/>
  <c r="H14" i="114" s="1"/>
  <c r="H15" i="114" s="1"/>
  <c r="H16" i="114" s="1"/>
  <c r="H17" i="114" s="1"/>
  <c r="H10" i="114"/>
  <c r="G10" i="114"/>
  <c r="F37" i="115" l="1"/>
  <c r="H10" i="115"/>
  <c r="H11" i="115" s="1"/>
  <c r="H14" i="115" s="1"/>
  <c r="H15" i="115" s="1"/>
  <c r="H16" i="115" s="1"/>
  <c r="H17" i="115" s="1"/>
  <c r="H18" i="115" s="1"/>
  <c r="H19" i="115" s="1"/>
  <c r="H20" i="115" s="1"/>
  <c r="H21" i="115" s="1"/>
  <c r="H22" i="115" s="1"/>
  <c r="H23" i="115" s="1"/>
  <c r="H24" i="115" s="1"/>
  <c r="H25" i="115" s="1"/>
  <c r="H26" i="115" s="1"/>
  <c r="H27" i="115" s="1"/>
  <c r="H28" i="115" s="1"/>
  <c r="H29" i="115" s="1"/>
  <c r="H30" i="115" s="1"/>
  <c r="H31" i="115" s="1"/>
  <c r="H34" i="115" s="1"/>
  <c r="H35" i="115" s="1"/>
  <c r="H36" i="115"/>
  <c r="F37" i="114"/>
  <c r="H18" i="114"/>
  <c r="H19" i="114" s="1"/>
  <c r="H20" i="114" s="1"/>
  <c r="H21" i="114" s="1"/>
  <c r="H22" i="114" s="1"/>
  <c r="H23" i="114" s="1"/>
  <c r="H24" i="114" s="1"/>
  <c r="H25" i="114" s="1"/>
  <c r="H26" i="114" s="1"/>
  <c r="H27" i="114" s="1"/>
  <c r="H28" i="114" s="1"/>
  <c r="H29" i="114" s="1"/>
  <c r="H30" i="114" s="1"/>
  <c r="H31" i="114" s="1"/>
  <c r="H34" i="114" s="1"/>
  <c r="H35" i="114" s="1"/>
  <c r="H36" i="114"/>
  <c r="I36" i="113" l="1"/>
  <c r="G35" i="113"/>
  <c r="G34" i="113"/>
  <c r="G31" i="113"/>
  <c r="G30" i="113"/>
  <c r="G29" i="113"/>
  <c r="G28" i="113"/>
  <c r="G27" i="113"/>
  <c r="G26" i="113"/>
  <c r="G25" i="113"/>
  <c r="G24" i="113"/>
  <c r="G23" i="113"/>
  <c r="G22" i="113"/>
  <c r="G21" i="113"/>
  <c r="G20" i="113"/>
  <c r="G19" i="113"/>
  <c r="G18" i="113"/>
  <c r="G17" i="113"/>
  <c r="G16" i="113"/>
  <c r="G15" i="113"/>
  <c r="G14" i="113"/>
  <c r="G11" i="113"/>
  <c r="H10" i="113"/>
  <c r="H11" i="113" s="1"/>
  <c r="H14" i="113" s="1"/>
  <c r="H15" i="113" s="1"/>
  <c r="H16" i="113" s="1"/>
  <c r="G10" i="113"/>
  <c r="F37" i="113" l="1"/>
  <c r="H17" i="113"/>
  <c r="H18" i="113" s="1"/>
  <c r="H19" i="113" s="1"/>
  <c r="H20" i="113" s="1"/>
  <c r="H21" i="113" s="1"/>
  <c r="H22" i="113" s="1"/>
  <c r="H23" i="113" s="1"/>
  <c r="H24" i="113" s="1"/>
  <c r="H25" i="113" s="1"/>
  <c r="H26" i="113" s="1"/>
  <c r="H27" i="113" s="1"/>
  <c r="H28" i="113" s="1"/>
  <c r="H29" i="113" s="1"/>
  <c r="H30" i="113" s="1"/>
  <c r="H31" i="113" s="1"/>
  <c r="H34" i="113" s="1"/>
  <c r="H35" i="113" s="1"/>
  <c r="H36" i="113"/>
  <c r="I36" i="112" l="1"/>
  <c r="G35" i="112"/>
  <c r="G34" i="112"/>
  <c r="G31" i="112"/>
  <c r="G30" i="112"/>
  <c r="G29" i="112"/>
  <c r="G28" i="112"/>
  <c r="G27" i="112"/>
  <c r="G26" i="112"/>
  <c r="G25" i="112"/>
  <c r="G24" i="112"/>
  <c r="G23" i="112"/>
  <c r="G22" i="112"/>
  <c r="G21" i="112"/>
  <c r="G20" i="112"/>
  <c r="G19" i="112"/>
  <c r="G18" i="112"/>
  <c r="G17" i="112"/>
  <c r="G16" i="112"/>
  <c r="G15" i="112"/>
  <c r="G14" i="112"/>
  <c r="G11" i="112"/>
  <c r="G10" i="112"/>
  <c r="H36" i="112" l="1"/>
  <c r="F37" i="112"/>
  <c r="H10" i="112"/>
  <c r="H11" i="112" s="1"/>
  <c r="H14" i="112" s="1"/>
  <c r="H15" i="112" s="1"/>
  <c r="H16" i="112" s="1"/>
  <c r="H17" i="112" s="1"/>
  <c r="H18" i="112" s="1"/>
  <c r="H19" i="112" s="1"/>
  <c r="H20" i="112" s="1"/>
  <c r="H21" i="112" s="1"/>
  <c r="H22" i="112" s="1"/>
  <c r="H23" i="112" s="1"/>
  <c r="H24" i="112" s="1"/>
  <c r="H25" i="112" s="1"/>
  <c r="H26" i="112" s="1"/>
  <c r="H27" i="112" s="1"/>
  <c r="H28" i="112" s="1"/>
  <c r="H29" i="112" s="1"/>
  <c r="H30" i="112" s="1"/>
  <c r="H31" i="112" s="1"/>
  <c r="H34" i="112" s="1"/>
  <c r="H35" i="112" s="1"/>
  <c r="I36" i="111" l="1"/>
  <c r="G35" i="111"/>
  <c r="G34" i="111"/>
  <c r="G31" i="111"/>
  <c r="G30" i="111"/>
  <c r="G29" i="111"/>
  <c r="G28" i="111"/>
  <c r="G27" i="111"/>
  <c r="G26" i="111"/>
  <c r="G25" i="111"/>
  <c r="G24" i="111"/>
  <c r="G23" i="111"/>
  <c r="G22" i="111"/>
  <c r="G21" i="111"/>
  <c r="G20" i="111"/>
  <c r="G19" i="111"/>
  <c r="G18" i="111"/>
  <c r="G17" i="111"/>
  <c r="G16" i="111"/>
  <c r="G15" i="111"/>
  <c r="G14" i="111"/>
  <c r="G11" i="111"/>
  <c r="G10" i="111"/>
  <c r="F37" i="111" l="1"/>
  <c r="H36" i="111"/>
  <c r="H10" i="111"/>
  <c r="H11" i="111" s="1"/>
  <c r="H14" i="111" s="1"/>
  <c r="H15" i="111" s="1"/>
  <c r="H16" i="111" s="1"/>
  <c r="H17" i="111" s="1"/>
  <c r="H18" i="111" s="1"/>
  <c r="H19" i="111" s="1"/>
  <c r="H20" i="111" s="1"/>
  <c r="H21" i="111" s="1"/>
  <c r="H22" i="111" s="1"/>
  <c r="H23" i="111" s="1"/>
  <c r="H24" i="111" s="1"/>
  <c r="H25" i="111" s="1"/>
  <c r="H26" i="111" s="1"/>
  <c r="H27" i="111" s="1"/>
  <c r="H28" i="111" s="1"/>
  <c r="H29" i="111" s="1"/>
  <c r="H30" i="111" s="1"/>
  <c r="H31" i="111" s="1"/>
  <c r="H34" i="111" s="1"/>
  <c r="H35" i="111" s="1"/>
  <c r="I36" i="110" l="1"/>
  <c r="G35" i="110"/>
  <c r="G34" i="110"/>
  <c r="G31" i="110"/>
  <c r="G30" i="110"/>
  <c r="G29" i="110"/>
  <c r="G28" i="110"/>
  <c r="G27" i="110"/>
  <c r="G26" i="110"/>
  <c r="G25" i="110"/>
  <c r="G24" i="110"/>
  <c r="G23" i="110"/>
  <c r="G22" i="110"/>
  <c r="G21" i="110"/>
  <c r="G20" i="110"/>
  <c r="G19" i="110"/>
  <c r="G18" i="110"/>
  <c r="G17" i="110"/>
  <c r="G16" i="110"/>
  <c r="G15" i="110"/>
  <c r="G14" i="110"/>
  <c r="G11" i="110"/>
  <c r="G10" i="110"/>
  <c r="I36" i="109"/>
  <c r="G35" i="109"/>
  <c r="G34" i="109"/>
  <c r="G31" i="109"/>
  <c r="G30" i="109"/>
  <c r="G29" i="109"/>
  <c r="G28" i="109"/>
  <c r="G27" i="109"/>
  <c r="G26" i="109"/>
  <c r="G25" i="109"/>
  <c r="G24" i="109"/>
  <c r="G23" i="109"/>
  <c r="G22" i="109"/>
  <c r="G21" i="109"/>
  <c r="G20" i="109"/>
  <c r="G19" i="109"/>
  <c r="G18" i="109"/>
  <c r="G17" i="109"/>
  <c r="G16" i="109"/>
  <c r="G15" i="109"/>
  <c r="G14" i="109"/>
  <c r="G11" i="109"/>
  <c r="G10" i="109"/>
  <c r="H36" i="110" l="1"/>
  <c r="F37" i="110"/>
  <c r="H10" i="110"/>
  <c r="H11" i="110" s="1"/>
  <c r="H14" i="110" s="1"/>
  <c r="H15" i="110" s="1"/>
  <c r="H16" i="110" s="1"/>
  <c r="H17" i="110" s="1"/>
  <c r="H18" i="110" s="1"/>
  <c r="H19" i="110" s="1"/>
  <c r="H20" i="110" s="1"/>
  <c r="H21" i="110" s="1"/>
  <c r="H22" i="110" s="1"/>
  <c r="H23" i="110" s="1"/>
  <c r="H24" i="110" s="1"/>
  <c r="H25" i="110" s="1"/>
  <c r="H26" i="110" s="1"/>
  <c r="H27" i="110" s="1"/>
  <c r="H28" i="110" s="1"/>
  <c r="H29" i="110" s="1"/>
  <c r="H30" i="110" s="1"/>
  <c r="H31" i="110" s="1"/>
  <c r="H34" i="110" s="1"/>
  <c r="H35" i="110" s="1"/>
  <c r="F37" i="109"/>
  <c r="H10" i="109"/>
  <c r="H11" i="109" s="1"/>
  <c r="H14" i="109" s="1"/>
  <c r="H15" i="109" s="1"/>
  <c r="H16" i="109" s="1"/>
  <c r="H17" i="109" s="1"/>
  <c r="H18" i="109" s="1"/>
  <c r="H19" i="109" s="1"/>
  <c r="H20" i="109" s="1"/>
  <c r="H21" i="109" s="1"/>
  <c r="H22" i="109" s="1"/>
  <c r="H23" i="109" s="1"/>
  <c r="H24" i="109" s="1"/>
  <c r="H25" i="109" s="1"/>
  <c r="H26" i="109" s="1"/>
  <c r="H27" i="109" s="1"/>
  <c r="H28" i="109" s="1"/>
  <c r="H29" i="109" s="1"/>
  <c r="H30" i="109" s="1"/>
  <c r="H31" i="109" s="1"/>
  <c r="H34" i="109" s="1"/>
  <c r="H35" i="109" s="1"/>
  <c r="H36" i="109"/>
  <c r="I36" i="108" l="1"/>
  <c r="G35" i="108"/>
  <c r="G34" i="108"/>
  <c r="G31" i="108"/>
  <c r="G30" i="108"/>
  <c r="G29" i="108"/>
  <c r="G28" i="108"/>
  <c r="G27" i="108"/>
  <c r="G26" i="108"/>
  <c r="G25" i="108"/>
  <c r="G24" i="108"/>
  <c r="G23" i="108"/>
  <c r="G22" i="108"/>
  <c r="G21" i="108"/>
  <c r="G20" i="108"/>
  <c r="G19" i="108"/>
  <c r="G18" i="108"/>
  <c r="G17" i="108"/>
  <c r="G16" i="108"/>
  <c r="G15" i="108"/>
  <c r="G14" i="108"/>
  <c r="G11" i="108"/>
  <c r="G10" i="108"/>
  <c r="H10" i="108" s="1"/>
  <c r="H11" i="108" s="1"/>
  <c r="H14" i="108" s="1"/>
  <c r="H15" i="108" l="1"/>
  <c r="H16" i="108" s="1"/>
  <c r="H17" i="108" s="1"/>
  <c r="H18" i="108" s="1"/>
  <c r="H19" i="108" s="1"/>
  <c r="H20" i="108" s="1"/>
  <c r="H21" i="108" s="1"/>
  <c r="H22" i="108" s="1"/>
  <c r="H23" i="108" s="1"/>
  <c r="H24" i="108" s="1"/>
  <c r="H25" i="108" s="1"/>
  <c r="H26" i="108" s="1"/>
  <c r="H27" i="108" s="1"/>
  <c r="H28" i="108" s="1"/>
  <c r="H29" i="108" s="1"/>
  <c r="H30" i="108" s="1"/>
  <c r="H31" i="108" s="1"/>
  <c r="H34" i="108" s="1"/>
  <c r="H35" i="108" s="1"/>
  <c r="F37" i="108"/>
  <c r="H36" i="108"/>
  <c r="I36" i="107"/>
  <c r="G35" i="107"/>
  <c r="G34" i="107"/>
  <c r="G31" i="107"/>
  <c r="G30" i="107"/>
  <c r="G29" i="107"/>
  <c r="G28" i="107"/>
  <c r="G27" i="107"/>
  <c r="G26" i="107"/>
  <c r="G25" i="107"/>
  <c r="G24" i="107"/>
  <c r="G23" i="107"/>
  <c r="G22" i="107"/>
  <c r="G21" i="107"/>
  <c r="G20" i="107"/>
  <c r="G19" i="107"/>
  <c r="G18" i="107"/>
  <c r="G17" i="107"/>
  <c r="G16" i="107"/>
  <c r="G15" i="107"/>
  <c r="G14" i="107"/>
  <c r="G11" i="107"/>
  <c r="G10" i="107"/>
  <c r="D5" i="106"/>
  <c r="E5" i="106" s="1"/>
  <c r="C4" i="106"/>
  <c r="H36" i="107" l="1"/>
  <c r="H10" i="107"/>
  <c r="H11" i="107" s="1"/>
  <c r="H14" i="107" s="1"/>
  <c r="H15" i="107" s="1"/>
  <c r="H16" i="107" s="1"/>
  <c r="H17" i="107" s="1"/>
  <c r="H18" i="107" s="1"/>
  <c r="H19" i="107" s="1"/>
  <c r="H20" i="107" s="1"/>
  <c r="H21" i="107" s="1"/>
  <c r="H22" i="107" s="1"/>
  <c r="H23" i="107" s="1"/>
  <c r="H24" i="107" s="1"/>
  <c r="H25" i="107" s="1"/>
  <c r="H26" i="107" s="1"/>
  <c r="H27" i="107" s="1"/>
  <c r="H28" i="107" s="1"/>
  <c r="H29" i="107" s="1"/>
  <c r="H30" i="107" s="1"/>
  <c r="H31" i="107" s="1"/>
  <c r="H34" i="107" s="1"/>
  <c r="H35" i="107" s="1"/>
  <c r="F37" i="107"/>
  <c r="E4" i="106"/>
  <c r="F5" i="106"/>
  <c r="D4" i="106"/>
  <c r="F4" i="106" l="1"/>
  <c r="G5" i="106"/>
  <c r="H5" i="106" l="1"/>
  <c r="G4" i="106"/>
  <c r="I5" i="106" l="1"/>
  <c r="H4" i="106"/>
  <c r="J5" i="106" l="1"/>
  <c r="I4" i="106"/>
  <c r="K5" i="106" l="1"/>
  <c r="J4" i="106"/>
  <c r="L5" i="106" l="1"/>
  <c r="L4" i="106" s="1"/>
  <c r="M5" i="106"/>
  <c r="K4" i="106"/>
  <c r="M4" i="106" l="1"/>
  <c r="N5" i="106"/>
  <c r="O5" i="106" l="1"/>
  <c r="N4" i="106"/>
  <c r="O4" i="106" l="1"/>
  <c r="P5" i="106"/>
  <c r="Q5" i="106" l="1"/>
  <c r="P4" i="106"/>
  <c r="R5" i="106" l="1"/>
  <c r="Q4" i="106"/>
  <c r="R4" i="106" l="1"/>
  <c r="S5" i="106"/>
  <c r="T5" i="106" l="1"/>
  <c r="S4" i="106"/>
  <c r="U5" i="106" l="1"/>
  <c r="T4" i="106"/>
  <c r="U4" i="106" l="1"/>
  <c r="V5" i="106"/>
  <c r="V4" i="106" l="1"/>
  <c r="W5" i="106"/>
  <c r="W4" i="106" l="1"/>
  <c r="X5" i="106"/>
  <c r="Y5" i="106" l="1"/>
  <c r="X4" i="106"/>
  <c r="Z5" i="106" l="1"/>
  <c r="Y4" i="106"/>
  <c r="AA5" i="106" l="1"/>
  <c r="Z4" i="106"/>
  <c r="AA4" i="106" l="1"/>
  <c r="AB5" i="106"/>
  <c r="AC5" i="106" l="1"/>
  <c r="AB4" i="106"/>
  <c r="AD5" i="106" l="1"/>
  <c r="AC4" i="106"/>
  <c r="AE5" i="106" l="1"/>
  <c r="AD4" i="106"/>
  <c r="AF5" i="106" l="1"/>
  <c r="AE4" i="106"/>
  <c r="AG5" i="106" l="1"/>
  <c r="AF4" i="106"/>
  <c r="AH5" i="106" l="1"/>
  <c r="AG4" i="106"/>
  <c r="AI5" i="106" l="1"/>
  <c r="AH4" i="106"/>
  <c r="AJ5" i="106" l="1"/>
  <c r="AI4" i="106"/>
  <c r="AK5" i="106" l="1"/>
  <c r="AJ4" i="106"/>
  <c r="AK4" i="106" l="1"/>
  <c r="AL5" i="106"/>
  <c r="AM5" i="106" l="1"/>
  <c r="AL4" i="106"/>
  <c r="AM4" i="106" l="1"/>
  <c r="AN5" i="106"/>
  <c r="AO5" i="106" l="1"/>
  <c r="AN4" i="106"/>
  <c r="AP5" i="106" l="1"/>
  <c r="AO4" i="106"/>
  <c r="AQ5" i="106" l="1"/>
  <c r="AP4" i="106"/>
  <c r="AR5" i="106" l="1"/>
  <c r="AQ4" i="106"/>
  <c r="AS5" i="106" l="1"/>
  <c r="AR4" i="106"/>
  <c r="AT5" i="106" l="1"/>
  <c r="AS4" i="106"/>
  <c r="AU5" i="106" l="1"/>
  <c r="AT4" i="106"/>
  <c r="AV5" i="106" l="1"/>
  <c r="AU4" i="106"/>
  <c r="AW5" i="106" l="1"/>
  <c r="AV4" i="106"/>
  <c r="AX5" i="106" l="1"/>
  <c r="AW4" i="106"/>
  <c r="AY5" i="106" l="1"/>
  <c r="AX4" i="106"/>
  <c r="AZ5" i="106" l="1"/>
  <c r="AY4" i="106"/>
  <c r="BA5" i="106" l="1"/>
  <c r="AZ4" i="106"/>
  <c r="BB5" i="106" l="1"/>
  <c r="BA4" i="106"/>
  <c r="BC5" i="106" l="1"/>
  <c r="BB4" i="106"/>
  <c r="BC4" i="106" l="1"/>
  <c r="BD5" i="106"/>
  <c r="BE5" i="106" l="1"/>
  <c r="BD4" i="106"/>
  <c r="BF5" i="106" l="1"/>
  <c r="BE4" i="106"/>
  <c r="BF4" i="106" l="1"/>
  <c r="BG5" i="106"/>
  <c r="BG4" i="106" l="1"/>
  <c r="BH5" i="106"/>
  <c r="BI5" i="106" l="1"/>
  <c r="BH4" i="106"/>
  <c r="BJ5" i="106" l="1"/>
  <c r="BI4" i="106"/>
  <c r="BK5" i="106" l="1"/>
  <c r="BJ4" i="106"/>
  <c r="BL5" i="106" l="1"/>
  <c r="BK4" i="106"/>
  <c r="BM5" i="106" l="1"/>
  <c r="BL4" i="106"/>
  <c r="BN5" i="106" l="1"/>
  <c r="BM4" i="106"/>
  <c r="BO5" i="106" l="1"/>
  <c r="BN4" i="106"/>
  <c r="BO4" i="106" l="1"/>
  <c r="BP5" i="106"/>
  <c r="BQ5" i="106" l="1"/>
  <c r="BP4" i="106"/>
  <c r="BR5" i="106" l="1"/>
  <c r="BQ4" i="106"/>
  <c r="BS5" i="106" l="1"/>
  <c r="BR4" i="106"/>
  <c r="BS4" i="106" l="1"/>
  <c r="BT5" i="106"/>
  <c r="BU5" i="106" l="1"/>
  <c r="BT4" i="106"/>
  <c r="BV5" i="106" l="1"/>
  <c r="BU4" i="106"/>
  <c r="BW5" i="106" l="1"/>
  <c r="BV4" i="106"/>
  <c r="BW4" i="106" l="1"/>
  <c r="BX5" i="106"/>
  <c r="BY5" i="106" l="1"/>
  <c r="BX4" i="106"/>
  <c r="BZ5" i="106" l="1"/>
  <c r="BY4" i="106"/>
  <c r="CA5" i="106" l="1"/>
  <c r="BZ4" i="106"/>
  <c r="CB5" i="106" l="1"/>
  <c r="CA4" i="106"/>
  <c r="CC5" i="106" l="1"/>
  <c r="CB4" i="106"/>
  <c r="CD5" i="106" l="1"/>
  <c r="CC4" i="106"/>
  <c r="CE5" i="106" l="1"/>
  <c r="CD4" i="106"/>
  <c r="CF5" i="106" l="1"/>
  <c r="CE4" i="106"/>
  <c r="CG5" i="106" l="1"/>
  <c r="CF4" i="106"/>
  <c r="CH5" i="106" l="1"/>
  <c r="CG4" i="106"/>
  <c r="CI5" i="106" l="1"/>
  <c r="CH4" i="106"/>
  <c r="CI4" i="106" l="1"/>
  <c r="CJ5" i="106"/>
  <c r="CK5" i="106" l="1"/>
  <c r="CJ4" i="106"/>
  <c r="CL5" i="106" l="1"/>
  <c r="CK4" i="106"/>
  <c r="CM5" i="106" l="1"/>
  <c r="CL4" i="106"/>
  <c r="CM4" i="106" l="1"/>
  <c r="CN5" i="106"/>
  <c r="CR5" i="106" l="1"/>
  <c r="CN4" i="106"/>
  <c r="CS5" i="106" l="1"/>
  <c r="CR4" i="106"/>
  <c r="CT5" i="106" l="1"/>
  <c r="CS4" i="106"/>
  <c r="CU5" i="106" l="1"/>
  <c r="CT4" i="106"/>
  <c r="CV5" i="106" l="1"/>
  <c r="CU4" i="106"/>
  <c r="CW5" i="106" l="1"/>
  <c r="CV4" i="106"/>
  <c r="CX5" i="106" l="1"/>
  <c r="CW4" i="106"/>
  <c r="CY5" i="106" l="1"/>
  <c r="CX4" i="106"/>
  <c r="CZ5" i="106" l="1"/>
  <c r="CY4" i="106"/>
  <c r="DA5" i="106" l="1"/>
  <c r="CZ4" i="106"/>
  <c r="DB5" i="106" l="1"/>
  <c r="DA4" i="106"/>
  <c r="DC5" i="106" l="1"/>
  <c r="DB4" i="106"/>
  <c r="DD5" i="106" l="1"/>
  <c r="DC4" i="106"/>
  <c r="DE5" i="106" l="1"/>
  <c r="DD4" i="106"/>
  <c r="DF5" i="106" l="1"/>
  <c r="DE4" i="106"/>
  <c r="DG5" i="106" l="1"/>
  <c r="DF4" i="106"/>
  <c r="DH5" i="106" l="1"/>
  <c r="DG4" i="106"/>
  <c r="DI5" i="106" l="1"/>
  <c r="DH4" i="106"/>
  <c r="DJ5" i="106" l="1"/>
  <c r="DI4" i="106"/>
  <c r="DK5" i="106" l="1"/>
  <c r="DJ4" i="106"/>
  <c r="DL5" i="106" l="1"/>
  <c r="DK4" i="106"/>
  <c r="DM5" i="106" l="1"/>
  <c r="DL4" i="106"/>
  <c r="DN5" i="106" l="1"/>
  <c r="DM4" i="106"/>
  <c r="DN4" i="106" l="1"/>
  <c r="DO5" i="106"/>
  <c r="DP5" i="106" l="1"/>
  <c r="DO4" i="106"/>
  <c r="DQ5" i="106" l="1"/>
  <c r="DP4" i="106"/>
  <c r="DR5" i="106" l="1"/>
  <c r="DQ4" i="106"/>
  <c r="DS5" i="106" l="1"/>
  <c r="DR4" i="106"/>
  <c r="DT5" i="106" l="1"/>
  <c r="DS4" i="106"/>
  <c r="DU5" i="106" l="1"/>
  <c r="DT4" i="106"/>
  <c r="DU4" i="106" l="1"/>
  <c r="DV5" i="106"/>
  <c r="DW5" i="106" l="1"/>
  <c r="DV4" i="106"/>
  <c r="DX5" i="106" l="1"/>
  <c r="DW4" i="106"/>
  <c r="DY5" i="106" l="1"/>
  <c r="DX4" i="106"/>
  <c r="DZ5" i="106" l="1"/>
  <c r="DY4" i="106"/>
  <c r="EA5" i="106" l="1"/>
  <c r="DZ4" i="106"/>
  <c r="EB5" i="106" l="1"/>
  <c r="EA4" i="106"/>
  <c r="EC5" i="106" l="1"/>
  <c r="EB4" i="106"/>
  <c r="EC4" i="106" l="1"/>
  <c r="ED5" i="106"/>
  <c r="EE5" i="106" l="1"/>
  <c r="ED4" i="106"/>
  <c r="EF5" i="106" l="1"/>
  <c r="EE4" i="106"/>
  <c r="EG5" i="106" l="1"/>
  <c r="EF4" i="106"/>
  <c r="EH5" i="106" l="1"/>
  <c r="EG4" i="106"/>
  <c r="EI5" i="106" l="1"/>
  <c r="EH4" i="106"/>
  <c r="EJ5" i="106" l="1"/>
  <c r="EI4" i="106"/>
  <c r="EK5" i="106" l="1"/>
  <c r="EJ4" i="106"/>
  <c r="EK4" i="106" l="1"/>
  <c r="EL5" i="106"/>
  <c r="EM5" i="106" l="1"/>
  <c r="EL4" i="106"/>
  <c r="EO5" i="106" l="1"/>
  <c r="EN5" i="106"/>
  <c r="EN4" i="106" s="1"/>
  <c r="EM4" i="106"/>
  <c r="EP5" i="106" l="1"/>
  <c r="EO4" i="106"/>
  <c r="EQ5" i="106" l="1"/>
  <c r="EP4" i="106"/>
  <c r="ER5" i="106" l="1"/>
  <c r="EQ4" i="106"/>
  <c r="ES5" i="106" l="1"/>
  <c r="ER4" i="106"/>
  <c r="ET5" i="106" l="1"/>
  <c r="ES4" i="106"/>
  <c r="EU5" i="106" l="1"/>
  <c r="ET4" i="106"/>
  <c r="EV5" i="106" l="1"/>
  <c r="EU4" i="106"/>
  <c r="EW5" i="106" l="1"/>
  <c r="EV4" i="106"/>
  <c r="EZ5" i="106" l="1"/>
  <c r="EX5" i="106"/>
  <c r="EW4" i="106"/>
  <c r="EY5" i="106" l="1"/>
  <c r="EY4" i="106" s="1"/>
  <c r="EX4" i="106"/>
  <c r="FA5" i="106"/>
  <c r="FA4" i="106" s="1"/>
  <c r="EZ4" i="106"/>
  <c r="I36" i="105" l="1"/>
  <c r="G35" i="105"/>
  <c r="G34" i="105"/>
  <c r="G31" i="105"/>
  <c r="G30" i="105"/>
  <c r="G29" i="105"/>
  <c r="G28" i="105"/>
  <c r="G27" i="105"/>
  <c r="G26" i="105"/>
  <c r="G25" i="105"/>
  <c r="G24" i="105"/>
  <c r="G23" i="105"/>
  <c r="G22" i="105"/>
  <c r="G21" i="105"/>
  <c r="G20" i="105"/>
  <c r="G19" i="105"/>
  <c r="G18" i="105"/>
  <c r="G17" i="105"/>
  <c r="G16" i="105"/>
  <c r="G15" i="105"/>
  <c r="G14" i="105"/>
  <c r="G11" i="105"/>
  <c r="G10" i="105"/>
  <c r="H36" i="105" s="1"/>
  <c r="F37" i="105" l="1"/>
  <c r="H10" i="105"/>
  <c r="H11" i="105" s="1"/>
  <c r="H14" i="105" s="1"/>
  <c r="H15" i="105" s="1"/>
  <c r="H16" i="105" s="1"/>
  <c r="H17" i="105" s="1"/>
  <c r="H18" i="105" s="1"/>
  <c r="H19" i="105" s="1"/>
  <c r="H20" i="105" s="1"/>
  <c r="H21" i="105" s="1"/>
  <c r="H22" i="105" s="1"/>
  <c r="H23" i="105" s="1"/>
  <c r="H24" i="105" s="1"/>
  <c r="H25" i="105" s="1"/>
  <c r="H26" i="105" s="1"/>
  <c r="H27" i="105" s="1"/>
  <c r="H28" i="105" s="1"/>
  <c r="H29" i="105" s="1"/>
  <c r="H30" i="105" s="1"/>
  <c r="H31" i="105" s="1"/>
  <c r="H34" i="105" s="1"/>
  <c r="H35" i="105" s="1"/>
  <c r="I36" i="104"/>
  <c r="G35" i="104"/>
  <c r="G34" i="104"/>
  <c r="G31" i="104"/>
  <c r="G30" i="104"/>
  <c r="G29" i="104"/>
  <c r="G28" i="104"/>
  <c r="G27" i="104"/>
  <c r="G26" i="104"/>
  <c r="G25" i="104"/>
  <c r="G24" i="104"/>
  <c r="G23" i="104"/>
  <c r="G22" i="104"/>
  <c r="G21" i="104"/>
  <c r="G20" i="104"/>
  <c r="G19" i="104"/>
  <c r="G18" i="104"/>
  <c r="G17" i="104"/>
  <c r="G16" i="104"/>
  <c r="G15" i="104"/>
  <c r="G14" i="104"/>
  <c r="G11" i="104"/>
  <c r="G10" i="104"/>
  <c r="H10" i="104" s="1"/>
  <c r="F37" i="104" l="1"/>
  <c r="H11" i="104"/>
  <c r="H14" i="104" s="1"/>
  <c r="H15" i="104" s="1"/>
  <c r="H16" i="104" s="1"/>
  <c r="H17" i="104" s="1"/>
  <c r="H18" i="104" s="1"/>
  <c r="H19" i="104" s="1"/>
  <c r="H20" i="104" s="1"/>
  <c r="H21" i="104" s="1"/>
  <c r="H22" i="104" s="1"/>
  <c r="H23" i="104" s="1"/>
  <c r="H24" i="104" s="1"/>
  <c r="H25" i="104" s="1"/>
  <c r="H26" i="104" s="1"/>
  <c r="H27" i="104" s="1"/>
  <c r="H28" i="104" s="1"/>
  <c r="H29" i="104" s="1"/>
  <c r="H30" i="104" s="1"/>
  <c r="H31" i="104" s="1"/>
  <c r="H34" i="104" s="1"/>
  <c r="H35" i="104" s="1"/>
  <c r="H36" i="104"/>
  <c r="I36" i="103" l="1"/>
  <c r="G35" i="103"/>
  <c r="G34" i="103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G15" i="103"/>
  <c r="G14" i="103"/>
  <c r="G11" i="103"/>
  <c r="G10" i="103"/>
  <c r="H10" i="103" s="1"/>
  <c r="H11" i="103" l="1"/>
  <c r="H14" i="103" s="1"/>
  <c r="H15" i="103" s="1"/>
  <c r="H16" i="103" s="1"/>
  <c r="H17" i="103" s="1"/>
  <c r="H18" i="103" s="1"/>
  <c r="H19" i="103" s="1"/>
  <c r="H20" i="103" s="1"/>
  <c r="H21" i="103" s="1"/>
  <c r="H22" i="103" s="1"/>
  <c r="H23" i="103" s="1"/>
  <c r="H24" i="103" s="1"/>
  <c r="H25" i="103" s="1"/>
  <c r="H26" i="103" s="1"/>
  <c r="H27" i="103" s="1"/>
  <c r="H28" i="103" s="1"/>
  <c r="H29" i="103" s="1"/>
  <c r="H30" i="103" s="1"/>
  <c r="H31" i="103" s="1"/>
  <c r="H34" i="103" s="1"/>
  <c r="H35" i="103" s="1"/>
  <c r="F37" i="103"/>
  <c r="H36" i="10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tc={234C9D0C-40A6-498B-9939-966597CD88A7}</author>
    <author>tc={125B836C-904B-42EF-B24A-916AAE7EC3E8}</author>
  </authors>
  <commentList>
    <comment ref="J6" authorId="0" shapeId="0" xr:uid="{234C9D0C-40A6-498B-9939-966597CD88A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125B836C-904B-42EF-B24A-916AAE7EC3E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tc={FE426A82-909F-408E-B489-893EDAE22027}</author>
    <author>tc={4920C109-AB14-4B06-9085-2332BC399C14}</author>
  </authors>
  <commentList>
    <comment ref="J6" authorId="0" shapeId="0" xr:uid="{FE426A82-909F-408E-B489-893EDAE2202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4920C109-AB14-4B06-9085-2332BC399C1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tc={034CC945-22F8-47A2-B01B-8083B1DC2038}</author>
    <author>tc={AD6BF893-E504-49BF-97F7-924D648C2DC1}</author>
  </authors>
  <commentList>
    <comment ref="J6" authorId="0" shapeId="0" xr:uid="{034CC945-22F8-47A2-B01B-8083B1DC203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AD6BF893-E504-49BF-97F7-924D648C2DC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tc={0C3B7DC6-5AB1-4303-8667-913E2D7188B5}</author>
    <author>tc={625EB80A-93E0-46F7-84C1-E7822BA7062B}</author>
  </authors>
  <commentList>
    <comment ref="J6" authorId="0" shapeId="0" xr:uid="{0C3B7DC6-5AB1-4303-8667-913E2D7188B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625EB80A-93E0-46F7-84C1-E7822BA7062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tc={F1BB5C85-583A-408D-A5AA-96538512CB36}</author>
    <author>tc={CD39341E-3076-4A25-9149-D208F5FE95C7}</author>
  </authors>
  <commentList>
    <comment ref="J6" authorId="0" shapeId="0" xr:uid="{F1BB5C85-583A-408D-A5AA-96538512CB3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CD39341E-3076-4A25-9149-D208F5FE95C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tc={3B7C4CB8-9FC8-470B-8282-328B2B0B2323}</author>
    <author>tc={012AA9D5-B1A8-4C21-9D77-8C658E3AC607}</author>
  </authors>
  <commentList>
    <comment ref="J6" authorId="0" shapeId="0" xr:uid="{3B7C4CB8-9FC8-470B-8282-328B2B0B232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012AA9D5-B1A8-4C21-9D77-8C658E3AC60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tc={7F9ABD51-6E39-4791-A424-1415BC25E56C}</author>
    <author>tc={84BCB096-DD1C-4424-B219-4B3D1475F14C}</author>
  </authors>
  <commentList>
    <comment ref="J6" authorId="0" shapeId="0" xr:uid="{7F9ABD51-6E39-4791-A424-1415BC25E56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84BCB096-DD1C-4424-B219-4B3D1475F14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tc={6F1470A1-19A9-44F3-8B76-449F14C023A1}</author>
    <author>tc={4C6C57E7-69A6-4490-8D45-F12AF5AFB1A1}</author>
  </authors>
  <commentList>
    <comment ref="J6" authorId="0" shapeId="0" xr:uid="{6F1470A1-19A9-44F3-8B76-449F14C023A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4C6C57E7-69A6-4490-8D45-F12AF5AFB1A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tc={3DCA4509-7B58-416B-AEAF-EC5AF366E31C}</author>
    <author>tc={27341DCB-1A3E-42EB-8D9B-727F618B3A93}</author>
  </authors>
  <commentList>
    <comment ref="J6" authorId="0" shapeId="0" xr:uid="{3DCA4509-7B58-416B-AEAF-EC5AF366E31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27341DCB-1A3E-42EB-8D9B-727F618B3A9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tc={B35936E2-7AFD-4746-BD43-4DD2C4F25CE5}</author>
    <author>tc={A6FF6DC6-CD16-4C3F-8ABA-B15ED6716073}</author>
  </authors>
  <commentList>
    <comment ref="J6" authorId="0" shapeId="0" xr:uid="{B35936E2-7AFD-4746-BD43-4DD2C4F25CE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A6FF6DC6-CD16-4C3F-8ABA-B15ED671607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tc={4E0C5B37-0D09-414A-B333-5735F647D7B8}</author>
    <author>tc={60BB1661-0836-47DB-AB9B-CF43E976F436}</author>
  </authors>
  <commentList>
    <comment ref="J6" authorId="0" shapeId="0" xr:uid="{4E0C5B37-0D09-414A-B333-5735F647D7B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60BB1661-0836-47DB-AB9B-CF43E976F43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tc={90AFCD00-3B06-489C-A23C-EEEFDAC98927}</author>
    <author>tc={9136A7F0-9356-4909-8823-8B3D84279467}</author>
  </authors>
  <commentList>
    <comment ref="J6" authorId="0" shapeId="0" xr:uid="{90AFCD00-3B06-489C-A23C-EEEFDAC9892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9136A7F0-9356-4909-8823-8B3D8427946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tc={76869600-44B0-43B7-982A-2807CB5695E5}</author>
    <author>tc={0614160C-FE7A-4E46-9F7E-41C05950B945}</author>
  </authors>
  <commentList>
    <comment ref="J6" authorId="0" shapeId="0" xr:uid="{76869600-44B0-43B7-982A-2807CB5695E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0614160C-FE7A-4E46-9F7E-41C05950B94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tc={91F442A4-6064-4EEF-AE5F-3BA30C93021A}</author>
    <author>tc={56D5CA41-A22B-4139-92A3-724F31189829}</author>
  </authors>
  <commentList>
    <comment ref="J6" authorId="0" shapeId="0" xr:uid="{91F442A4-6064-4EEF-AE5F-3BA30C93021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6D5CA41-A22B-4139-92A3-724F3118982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tc={174200AA-337B-48C0-A001-3F4324214123}</author>
    <author>tc={460151ED-458B-4CEE-815A-69BC753470AB}</author>
  </authors>
  <commentList>
    <comment ref="J6" authorId="0" shapeId="0" xr:uid="{174200AA-337B-48C0-A001-3F432421412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460151ED-458B-4CEE-815A-69BC753470A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tc={BE4934D5-0BB4-402A-9959-AE46D72CEE54}</author>
    <author>tc={3189592B-37BE-41BE-BC73-040CE5CE39D9}</author>
  </authors>
  <commentList>
    <comment ref="J6" authorId="0" shapeId="0" xr:uid="{BE4934D5-0BB4-402A-9959-AE46D72CEE5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3189592B-37BE-41BE-BC73-040CE5CE39D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tc={ABBC64CC-D35A-45AE-A3E0-64D27CC35DEC}</author>
    <author>tc={CA56250D-4995-458F-829B-5255BA6844A5}</author>
  </authors>
  <commentList>
    <comment ref="J6" authorId="0" shapeId="0" xr:uid="{ABBC64CC-D35A-45AE-A3E0-64D27CC35DE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CA56250D-4995-458F-829B-5255BA6844A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tc={485832D2-64D2-46A2-8401-853477839946}</author>
    <author>tc={CD7A2375-69BF-4E11-B8AC-0FE3D5131000}</author>
  </authors>
  <commentList>
    <comment ref="J6" authorId="0" shapeId="0" xr:uid="{485832D2-64D2-46A2-8401-85347783994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CD7A2375-69BF-4E11-B8AC-0FE3D5131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tc={B6DA09E9-4432-4C80-A43D-7CC959CAB6BD}</author>
    <author>tc={7F777BA2-C45F-4202-8831-EC564A662620}</author>
  </authors>
  <commentList>
    <comment ref="J6" authorId="0" shapeId="0" xr:uid="{B6DA09E9-4432-4C80-A43D-7CC959CAB6B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7F777BA2-C45F-4202-8831-EC564A66262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tc={2A8AE2C7-C926-461B-8F91-7C1133C78DDB}</author>
    <author>tc={DB87700B-9219-4BDE-B63E-2DBE3EB23A1A}</author>
  </authors>
  <commentList>
    <comment ref="J6" authorId="0" shapeId="0" xr:uid="{2A8AE2C7-C926-461B-8F91-7C1133C78DD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DB87700B-9219-4BDE-B63E-2DBE3EB23A1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tc={0D1B50E2-8884-4251-A158-594C6FBF2660}</author>
    <author>tc={C1BC14B6-BAF4-42D1-BECE-868F7C36AF8E}</author>
  </authors>
  <commentList>
    <comment ref="J6" authorId="0" shapeId="0" xr:uid="{0D1B50E2-8884-4251-A158-594C6FBF266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C1BC14B6-BAF4-42D1-BECE-868F7C36AF8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tc={EE248718-2BDF-4B21-8B55-795A24F5C6D8}</author>
    <author>tc={BD9EB116-8258-4C3D-8322-8223372F9095}</author>
  </authors>
  <commentList>
    <comment ref="J6" authorId="0" shapeId="0" xr:uid="{EE248718-2BDF-4B21-8B55-795A24F5C6D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BD9EB116-8258-4C3D-8322-8223372F909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tc={72C67597-6BAC-4669-9EE6-096B015DB675}</author>
    <author>tc={4BDF0A0C-3360-4885-AF72-9ABCF49E2056}</author>
  </authors>
  <commentList>
    <comment ref="J6" authorId="0" shapeId="0" xr:uid="{72C67597-6BAC-4669-9EE6-096B015DB67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4BDF0A0C-3360-4885-AF72-9ABCF49E205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tc={B06BD87B-5C0B-462D-88B2-BDF0DA32F415}</author>
    <author>tc={9FD2752F-49EC-43B5-980E-C1BE262143EF}</author>
  </authors>
  <commentList>
    <comment ref="J6" authorId="0" shapeId="0" xr:uid="{B06BD87B-5C0B-462D-88B2-BDF0DA32F41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9FD2752F-49EC-43B5-980E-C1BE262143E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tc={A0C4BACF-C88D-4C34-BCEF-6FF515D8E34D}</author>
    <author>tc={1BC49761-E5B9-40AE-99E1-F2C775C4EB5A}</author>
  </authors>
  <commentList>
    <comment ref="J6" authorId="0" shapeId="0" xr:uid="{A0C4BACF-C88D-4C34-BCEF-6FF515D8E34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1BC49761-E5B9-40AE-99E1-F2C775C4EB5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tc={90FAC452-032E-46EF-ADFD-804B3BE656B2}</author>
    <author>tc={4C709CA2-C323-4725-AFE1-883BBBBD62DA}</author>
  </authors>
  <commentList>
    <comment ref="J6" authorId="0" shapeId="0" xr:uid="{90FAC452-032E-46EF-ADFD-804B3BE656B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4C709CA2-C323-4725-AFE1-883BBBBD62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sharedStrings.xml><?xml version="1.0" encoding="utf-8"?>
<sst xmlns="http://schemas.openxmlformats.org/spreadsheetml/2006/main" count="2176" uniqueCount="251">
  <si>
    <t>Lektionsablauf</t>
  </si>
  <si>
    <t>m</t>
  </si>
  <si>
    <t>T</t>
  </si>
  <si>
    <t>x</t>
  </si>
  <si>
    <t>Crawl</t>
  </si>
  <si>
    <t>Brust</t>
  </si>
  <si>
    <t>Rücken</t>
  </si>
  <si>
    <t>Delphin</t>
  </si>
  <si>
    <t>Verabschiedung</t>
  </si>
  <si>
    <t>Ausklang</t>
  </si>
  <si>
    <t>Hauptteil</t>
  </si>
  <si>
    <t>Einleitung</t>
  </si>
  <si>
    <t>Bem.</t>
  </si>
  <si>
    <t>Schwimmbrett</t>
  </si>
  <si>
    <t xml:space="preserve">Total </t>
  </si>
  <si>
    <t>Lektionsziele:</t>
  </si>
  <si>
    <t>Armzug</t>
  </si>
  <si>
    <t>Flossen</t>
  </si>
  <si>
    <t>Beinschlag</t>
  </si>
  <si>
    <t>Lagen</t>
  </si>
  <si>
    <t>Zeitmessung</t>
  </si>
  <si>
    <t>Freistil</t>
  </si>
  <si>
    <t>15 Min.</t>
  </si>
  <si>
    <t>P</t>
  </si>
  <si>
    <t>L</t>
  </si>
  <si>
    <t>S</t>
  </si>
  <si>
    <t>RK</t>
  </si>
  <si>
    <t>GA2</t>
  </si>
  <si>
    <t>GA1</t>
  </si>
  <si>
    <t>SU</t>
  </si>
  <si>
    <t>Dehnen, Strechen, Kraft, NEWS lesen</t>
  </si>
  <si>
    <t>Thema:   18:30-20 Uhr (18:15 Uhr einturnen)           Gruppe 1</t>
  </si>
  <si>
    <t>&lt; 75%</t>
  </si>
  <si>
    <t>Min.</t>
  </si>
  <si>
    <t>ReKom</t>
  </si>
  <si>
    <t>Ausschwimmen ReKom</t>
  </si>
  <si>
    <t>Einschwimmen alle Lagen locker, 100 De</t>
  </si>
  <si>
    <t>Alle</t>
  </si>
  <si>
    <t>Start</t>
  </si>
  <si>
    <t>100m Delphin
75m Delphin + 25m Brust
50m Delphin + 50m Brust
25m Delphin + 75m Brust</t>
  </si>
  <si>
    <t>100m Spurt + 100m locker schwimmen
75m Spurt + 125m locker schwimmen
50m Spurt + 150m locker schwimmen</t>
  </si>
  <si>
    <r>
      <rPr>
        <b/>
        <sz val="12"/>
        <color theme="1"/>
        <rFont val="Calibri"/>
        <family val="2"/>
        <scheme val="minor"/>
      </rPr>
      <t>Trainingsplan Ausdauer in allen Lagen und Begüssung neue Kids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</si>
  <si>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Einturnen, aufwärmen, Krafttraining, lockern</t>
  </si>
  <si>
    <t>Beinschlag 150 Cr, 150 Br, 50 Rc, 50 De</t>
  </si>
  <si>
    <t>Paddels</t>
  </si>
  <si>
    <t>150m Crawl, 50m Delphin, 100 Rücken</t>
  </si>
  <si>
    <r>
      <rPr>
        <b/>
        <sz val="12"/>
        <color theme="1"/>
        <rFont val="Calibri"/>
        <family val="2"/>
        <scheme val="minor"/>
      </rPr>
      <t>Trainingsplan Ausdauer in allen Lagen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</si>
  <si>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jede Länge ersten 8m Spurt
150 Cr / 150 Br / 100 De / 100 Rc</t>
  </si>
  <si>
    <t>Einschwimmen alle Lagen GA1, 100 De</t>
  </si>
  <si>
    <t>GA1 +S</t>
  </si>
  <si>
    <t>De Cr Rc</t>
  </si>
  <si>
    <t>50m De, 200m Cr, 150 Rücken</t>
  </si>
  <si>
    <t>100m De 1-Armig, Wechsel 12,5m
100m De mit Brustbeinschlag
100m 4 De-Beine, 1 Brustarmzug
100m De mit Tempo steigern bis GA2</t>
  </si>
  <si>
    <t>Sprint</t>
  </si>
  <si>
    <t>100m Rc 1-Armig, Wechsel 12,5m
100m Rc Ketchup
100m Rc Extreme Länge + Rotation
100m 4 De-Beine Streamline bis 25 Rc</t>
  </si>
  <si>
    <t>100m Br Beine mit Füsse berühren
100m Br kräftige Beine mit Cr-Arm
100m Br 4 Tauchzüge, 4 normale Züge</t>
  </si>
  <si>
    <t>100m Cr 1-Armig, Wechsel 12,5m
100m Cr Ketchup
100m Cr Extreme Länge vorn + hinten
100m 4 De-Beine Streamline bis 25 Cr</t>
  </si>
  <si>
    <t>Gruppe 1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</si>
  <si>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</si>
  <si>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</si>
  <si>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</si>
  <si>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</si>
  <si>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</si>
  <si>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</si>
  <si>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</si>
  <si>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</si>
  <si>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</si>
  <si>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</si>
  <si>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</si>
  <si>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</si>
  <si>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</si>
  <si>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</t>
  </si>
  <si>
    <t>Datum</t>
  </si>
  <si>
    <t>Wettkampf</t>
  </si>
  <si>
    <t>Vorbereitung</t>
  </si>
  <si>
    <t>Furttaler Fisch</t>
  </si>
  <si>
    <t>Wettkampf Sursee</t>
  </si>
  <si>
    <t>Wettkampf Oerlikon</t>
  </si>
  <si>
    <r>
      <rPr>
        <b/>
        <sz val="12"/>
        <rFont val="Arial"/>
        <family val="2"/>
      </rPr>
      <t>Sportferien</t>
    </r>
    <r>
      <rPr>
        <sz val="12"/>
        <rFont val="Arial"/>
        <family val="2"/>
      </rPr>
      <t xml:space="preserve"> / Ferientraining nach Absprache</t>
    </r>
  </si>
  <si>
    <t>Wettkampf Baar</t>
  </si>
  <si>
    <t>Wettkampf Kloten</t>
  </si>
  <si>
    <t>Ostern</t>
  </si>
  <si>
    <r>
      <rPr>
        <b/>
        <sz val="12"/>
        <rFont val="Arial"/>
        <family val="2"/>
      </rPr>
      <t>Frühlingsferien</t>
    </r>
    <r>
      <rPr>
        <sz val="12"/>
        <rFont val="Arial"/>
        <family val="2"/>
      </rPr>
      <t xml:space="preserve"> / Ferientraining nach Absprache</t>
    </r>
  </si>
  <si>
    <t>1, Mai</t>
  </si>
  <si>
    <t>Wettkampf Bremgarten (Gr. 3+4) + Tägi Cup (Gr. 1-3)</t>
  </si>
  <si>
    <t>Wettkampf Winterthur</t>
  </si>
  <si>
    <r>
      <t xml:space="preserve">Auffahrt </t>
    </r>
    <r>
      <rPr>
        <b/>
        <sz val="12"/>
        <rFont val="Arial"/>
        <family val="2"/>
      </rPr>
      <t>Trainings-Weekend  Do 21.5. bis So 24.5.20</t>
    </r>
  </si>
  <si>
    <t>Pfingstmontag</t>
  </si>
  <si>
    <t>Wettkampf Bülach</t>
  </si>
  <si>
    <r>
      <t>Sommerferien (13. Juli 2020 - 14. August 2020)</t>
    </r>
    <r>
      <rPr>
        <sz val="12"/>
        <rFont val="Arial"/>
        <family val="2"/>
      </rPr>
      <t xml:space="preserve"> /                                         Ferientraining nach Absprache</t>
    </r>
  </si>
  <si>
    <t>Wettkampf Frick + Kloten</t>
  </si>
  <si>
    <r>
      <rPr>
        <b/>
        <sz val="12"/>
        <rFont val="Arial"/>
        <family val="2"/>
      </rPr>
      <t>Herbstferien</t>
    </r>
    <r>
      <rPr>
        <sz val="12"/>
        <rFont val="Arial"/>
        <family val="2"/>
      </rPr>
      <t xml:space="preserve"> / Ferientraining nach Absprache 1. Woche / Sport Camp / 
</t>
    </r>
    <r>
      <rPr>
        <b/>
        <sz val="12"/>
        <rFont val="Arial"/>
        <family val="2"/>
      </rPr>
      <t>Trainings-Lager Davos So 11.10. bis Sa 17.10.20</t>
    </r>
  </si>
  <si>
    <t>Wettkampf / Clubmeisterschaft 2020 SCR</t>
  </si>
  <si>
    <t>Wettkampf Gais AI (Gr. 3+4) / Bülach (Gr. 1-3)</t>
  </si>
  <si>
    <t>Wettkampf Uster</t>
  </si>
  <si>
    <t>Weihnachtsferien</t>
  </si>
  <si>
    <t>Taktik Disziplinen</t>
  </si>
  <si>
    <t>Team-Geist Motivation</t>
  </si>
  <si>
    <t>Krafttraining / Dehnen</t>
  </si>
  <si>
    <t>Mentale Vorbereitung</t>
  </si>
  <si>
    <t>Start / Wenden</t>
  </si>
  <si>
    <t>Staffeln</t>
  </si>
  <si>
    <t>Kraul</t>
  </si>
  <si>
    <t>Kopfhaltung</t>
  </si>
  <si>
    <t>Körperlage</t>
  </si>
  <si>
    <t>Rhythmus/Koordination</t>
  </si>
  <si>
    <t xml:space="preserve">Atmung </t>
  </si>
  <si>
    <t>Wenden</t>
  </si>
  <si>
    <t>Atmung</t>
  </si>
  <si>
    <t>Delfin</t>
  </si>
  <si>
    <t>100m De, 200m Cr, 200 Rücken</t>
  </si>
  <si>
    <t>200m De 1-Armig, Wechsel alle 3 Züge
100m 4 De-Beine, 1 Brustarmzug</t>
  </si>
  <si>
    <t>50m GA1, 50m Sprint, 50m GA1</t>
  </si>
  <si>
    <t>200m Rc 1-Armig, Wechsel alle 3 Züge
100m Rc Extreme Länge + Rotation
100m 4 De-Beine Streamline bis 25 Rc</t>
  </si>
  <si>
    <t>50m GA1, 100m Sprint, 50m GA1</t>
  </si>
  <si>
    <t>50m Br Beine mit Füsse berühren
50m Br kräftige Beine mit Cr-Arm
100m Br 4 Tauchzüge, 4 normale Züge</t>
  </si>
  <si>
    <t>200m Cr 1-Armig, Wechsel alle 3 Züge
100m Cr Extreme Länge vorn + hinten
100m 4 De-Beine Streamline bis 25 Cr</t>
  </si>
  <si>
    <t>50m De 1-Armig, Wechsel alle 3 Züge
50m 4 De-Beine, 1 Brustarmzug</t>
  </si>
  <si>
    <t>je 50m GA1, GA1-2, GA2, S</t>
  </si>
  <si>
    <t>50m Rc 1-Armig, Wechsel alle 3 Züge
50m Rc Extreme Länge + Rotation
50m 4 De-Beine Streamline bis 25 Rc</t>
  </si>
  <si>
    <t>je 100m GA1-2, GA2 + Sprint</t>
  </si>
  <si>
    <t>50m Br Beine mit Füsse berühren
50m Br kräftige Beine mit Cr-Arm
50m Br 4 Tauchzüge, 4 normale Züge</t>
  </si>
  <si>
    <t>50m Cr 1-Armig, Wechsel alle 3 Züge
50m Cr Extreme Länge vorn + hinten
50m 4 De-Beine Streamline bis 25 Cr</t>
  </si>
  <si>
    <t>GA2 + Sprint</t>
  </si>
  <si>
    <t>Locker schwimmen als aktive Pause</t>
  </si>
  <si>
    <t>ReKom &lt;75%</t>
  </si>
  <si>
    <t>100m De, 200m Cr, 100 Rücken</t>
  </si>
  <si>
    <t xml:space="preserve">1-Armig, Wechsel alle 3 Züge
je 50m De, Rc, Br, Cr </t>
  </si>
  <si>
    <t>je 50m 4 De-Beine Streamline + ganze Lage Cr, De, Rc, Cr</t>
  </si>
  <si>
    <r>
      <rPr>
        <b/>
        <sz val="12"/>
        <color theme="1"/>
        <rFont val="Calibri"/>
        <family val="2"/>
        <scheme val="minor"/>
      </rPr>
      <t>Trainingsplan Ausdauer in allen Lagen Wettkampfvorbereitung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</si>
  <si>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r>
      <rPr>
        <b/>
        <sz val="12"/>
        <color theme="1"/>
        <rFont val="Calibri"/>
        <family val="2"/>
        <scheme val="minor"/>
      </rPr>
      <t>Trainingsplan Ausdauer in allen Lagen Wettkampfvorbereitung 60%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</si>
  <si>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jede Länge ersten 8m Spurt
100 Cr / 100 Br / 100 De / 100 Rc</t>
  </si>
  <si>
    <t>100m De, 100m Cr, 100 Rücken</t>
  </si>
  <si>
    <r>
      <rPr>
        <b/>
        <sz val="12"/>
        <color theme="1"/>
        <rFont val="Calibri"/>
        <family val="2"/>
        <scheme val="minor"/>
      </rPr>
      <t>Trainingsplan Ausdauer in allen Lagen Wettkampfvorbereitung 40%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</si>
  <si>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jede Länge ersten 8m Spurt
100 Cr / 100 Br / 50 De / 50 Rc</t>
  </si>
  <si>
    <t>Div</t>
  </si>
  <si>
    <t>25m Spurt vom Startblock + 75m locker  1x Delf, 1x RüCr, 1x Bru, 1x Crawl</t>
  </si>
  <si>
    <t>Negativ-Split 25m GA2 + 25m S
1x De, 1xRc, 1xBr, 1xCr</t>
  </si>
  <si>
    <t>Wende</t>
  </si>
  <si>
    <t>Jede Wende perfekt 4x (De, Rc, Br, Cr)</t>
  </si>
  <si>
    <t>Jeden Start perfekt 4x (De, Rc, Br, Cr)</t>
  </si>
  <si>
    <t>S 25m + GA1</t>
  </si>
  <si>
    <t>WA</t>
  </si>
  <si>
    <t>GA2 - WA</t>
  </si>
  <si>
    <t>GA2 - S</t>
  </si>
  <si>
    <t>Einschwimmen alle Lagen GA1, 25 De</t>
  </si>
  <si>
    <t xml:space="preserve">Wettkampf-Simulation 
je 50m GA1-2 + 25m GA2 + 25m WA  1xRc, 1xBr, 1xCr </t>
  </si>
  <si>
    <t>15m Start-Sprint + 5m Wenden-Sprint + 15m Schluss-Sprint mit Anschlag
1xRc, 1xBr, 1xCr</t>
  </si>
  <si>
    <t>Negativ-Split 50m GA2 + 50m S
1x Cr, 1xNSA</t>
  </si>
  <si>
    <t>Beinschlag jede Länge ersten 8m Spurt
50 Cr / 50 Br / 50 De / 50 Rc</t>
  </si>
  <si>
    <r>
      <rPr>
        <b/>
        <sz val="12"/>
        <color theme="1"/>
        <rFont val="Calibri"/>
        <family val="2"/>
        <scheme val="minor"/>
      </rPr>
      <t>Trainingsplan Ausdauer in allen Lagen Wettkampfvorbereitung 80%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</si>
  <si>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Einschwimmen alle Lagen GA1, 50 De</t>
  </si>
  <si>
    <t>HSA</t>
  </si>
  <si>
    <t>GA1 - WA</t>
  </si>
  <si>
    <t xml:space="preserve">Wettkampf-Simulation HSA + NSA
50m GA1 50m GA2 50m WA </t>
  </si>
  <si>
    <t>25m Spurt vom Startblock + 125m locker 2x HSA und 2x NSA</t>
  </si>
  <si>
    <t>HSA + NSA</t>
  </si>
  <si>
    <t>GA1 + WA</t>
  </si>
  <si>
    <t xml:space="preserve">Wettkampf-Simulation HSA + NSA
50m GA1 + 50m GA1-2 + 50m GA2 + 50m WA </t>
  </si>
  <si>
    <t>50 Voll + 150 locker HSA + NSA</t>
  </si>
  <si>
    <t>Cr, Br, Rc, De</t>
  </si>
  <si>
    <t xml:space="preserve">Wettkampf-Simulation HSA + NSA
25m GA1 25m GA2 50m WA </t>
  </si>
  <si>
    <t>25m Spurt vom Startblock + 125m locker 1x HSA und 1x NSA</t>
  </si>
  <si>
    <t>50 Voll + 150 locker HSA</t>
  </si>
  <si>
    <t xml:space="preserve">Wettkampf-Simulation HSA
50m GA1 + 50m GA1-2 + 50m GA2 + 50m WA </t>
  </si>
  <si>
    <t>De, Rc, Br, Cr je 25m GA1/25m GA2</t>
  </si>
  <si>
    <t>100m De 1-Armig, 3 Züge links/rechts
100m 4 De-Beine, 1 Brustarmzug</t>
  </si>
  <si>
    <t>100m Rc 1-Armig, 3 Züge links/rechts
50m Rc Extreme Länge + Rotation
50m 4 De-Beine Streamline bis 25 Rc</t>
  </si>
  <si>
    <t>50m Br Beine mit Füsse berühren
50m Br kräftige Beine mit Cr-Arm
50m Br 2 Tauchzüge, 4 normale Züge
50m Br &lt;und / Bein&gt;</t>
  </si>
  <si>
    <t>100m Cr 1-Armig, 3 Züge links/rechts
50m Cr Extreme Länge vorn + hinten
50m 4 De-Beine Streamline bis 25 Cr</t>
  </si>
  <si>
    <t>je 10 Züge locker/schnell danach
je 20 Züge / je 30 Züge / je 40 Züge / je 30 Züge / je 20 Züge / je 10 Züge</t>
  </si>
  <si>
    <t>Beinschlag jede Länge ersten 8m Spurt
200 Cr / 200 Br / 200 De / 100 Rc</t>
  </si>
  <si>
    <t>Schwimmbrett
Flossen</t>
  </si>
  <si>
    <t>150m De, 300m Cr, 250 Rücken</t>
  </si>
  <si>
    <t>Paddels/Floss.</t>
  </si>
  <si>
    <t>50m De 1-Armig, 3 Züge links/rechts
50m 4 De-Beine, 1 Brustarmzug</t>
  </si>
  <si>
    <t>25m GA1, 100m Sprint, 25m GA1</t>
  </si>
  <si>
    <t>25m Rc 1-Armig, 3 Züge links/rechts
50m Rc Extreme Länge + Rotation
25m 4 De-Beine Streamline bis 25 Rc</t>
  </si>
  <si>
    <t>25m Br Beine mit Füsse berühren
25m Br kräftige Beine mit Cr-Arm
25m Br 2 Tauchzüge, 4 normale Züge
25m Br &lt;und / Bein&gt;</t>
  </si>
  <si>
    <t>25m Cr 1-Armig, 3 Züge links/rechts
50m Cr Extreme Länge vorn + hinten
25m 4 De-Beine Streamline bis 25 Cr</t>
  </si>
  <si>
    <t>De, Rc, Br, Cr je 12m GA1/12m GA2</t>
  </si>
  <si>
    <t>Beinschlag jede Länge ersten 8m Spurt
300 Cr / 200 Br / 200 De / 100 Rc</t>
  </si>
  <si>
    <t>200m De, 300m Cr, 300 Rücken</t>
  </si>
  <si>
    <t>25m De 1-Armig, 3 Züge links/rechts
25m 4 De-Beine, 1 Brustarmzug
100m Sprint</t>
  </si>
  <si>
    <t>25m Rc 1-Armig, 3 Züge links/rechts
25m Rc Extreme Länge + Rotation
100m Sprint</t>
  </si>
  <si>
    <t>25m Br Beine mit Füsse berühren
25m Br &lt;und / Bein&gt;
100m Sprint</t>
  </si>
  <si>
    <t>25m Cr 1-Armig, 3 Züge links/rechts
25m Cr Extreme Länge vorn + hinten
100m Sprint</t>
  </si>
  <si>
    <t>Minilagen GA2</t>
  </si>
  <si>
    <t>25m De 1-Armig, 3 Züge links/rechts
25m 4 De-Beine, 1 Brustarmzug
50m Sprint</t>
  </si>
  <si>
    <t>25m Extreme Länge + Rotation GA1
75m Sprint</t>
  </si>
  <si>
    <t>25m Extreme Länge vorn/hinten GA1
75m Sprint</t>
  </si>
  <si>
    <t>25m Füsse mit Finger berühren GA1
75m Sprint</t>
  </si>
  <si>
    <t>Lagen GA2</t>
  </si>
  <si>
    <t>50m Füsse mit Finger berühren GA1
150m Sprint</t>
  </si>
  <si>
    <t>50m Extreme Länge vorn/hinten GA1
150m Sprint</t>
  </si>
  <si>
    <t>50m Extreme Länge + Rotation GA1
150m Sprint</t>
  </si>
  <si>
    <r>
      <rPr>
        <b/>
        <sz val="12"/>
        <color theme="1"/>
        <rFont val="Calibri"/>
        <family val="2"/>
        <scheme val="minor"/>
      </rPr>
      <t>Trainingsplan Ausdauer in allen Lagen, Zeit nehmen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</si>
  <si>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3er, 5er, 7er, 9er, 11er, 9er, 7er, 5er, 3er Atmung</t>
  </si>
  <si>
    <t>Beinschlag jede Länge ersten 8m Spurt
200 Cr / 150 Br / 150 De / 100 Rc</t>
  </si>
  <si>
    <t>100m De, 300m Cr, 200 Rücken</t>
  </si>
  <si>
    <t>WA
ReKom &lt;75%</t>
  </si>
  <si>
    <t>Zeitmessung 200m + 50m ReKom + 
1 Min. Pause + Zeitmessung 100m</t>
  </si>
  <si>
    <t>Zeitmessung 100m + 100m ReKom + 
1 Min. Pause + Zeitmessung 100m</t>
  </si>
  <si>
    <t xml:space="preserve">Zeitmessung 50m DE, CR, RC, BR
od. 200 DE 100m 1-Armig, 100 Beine </t>
  </si>
  <si>
    <t>Zeitmessung 100m DE, CR, RC, BR
od. 400 Crawl steigern alle 100m</t>
  </si>
  <si>
    <t>Zeitmessung Lagen
od. 200 Lagen 25m GA1 / 25m Sprint</t>
  </si>
  <si>
    <t>Zeitmessung Lagen
od. 100 Lagen 12m GA1 / 12m Sprint</t>
  </si>
  <si>
    <t>Zeitmessung 200m CR, RC, BR
od. 300 BR / 300 RC steigern all 100m</t>
  </si>
  <si>
    <t>Paddels/Pullb</t>
  </si>
  <si>
    <t>50m GA1, 100m GA2, 50m WA</t>
  </si>
  <si>
    <t>100m GA1, 200m GA2, 100m WA</t>
  </si>
  <si>
    <t>100m GA1, 50m GA2, 50m WA</t>
  </si>
  <si>
    <r>
      <rPr>
        <b/>
        <sz val="12"/>
        <color theme="1"/>
        <rFont val="Calibri"/>
        <family val="2"/>
        <scheme val="minor"/>
      </rPr>
      <t>Trainingsplan Ausdauer in allen Lagen (Gr. 3 machen 30% weniger)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</si>
  <si>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r>
      <t xml:space="preserve">GA2 </t>
    </r>
    <r>
      <rPr>
        <sz val="12"/>
        <color rgb="FFFF0000"/>
        <rFont val="Calibri"/>
        <family val="2"/>
        <scheme val="minor"/>
      </rPr>
      <t>(100m)</t>
    </r>
  </si>
  <si>
    <r>
      <t xml:space="preserve">100m GA1, 50m GA2, 50m WA </t>
    </r>
    <r>
      <rPr>
        <sz val="12"/>
        <color rgb="FFFF0000"/>
        <rFont val="Calibri"/>
        <family val="2"/>
        <scheme val="minor"/>
      </rPr>
      <t>(150m)</t>
    </r>
  </si>
  <si>
    <r>
      <t xml:space="preserve">100m GA1, 200m GA2, 100m WA </t>
    </r>
    <r>
      <rPr>
        <sz val="12"/>
        <color rgb="FFFF0000"/>
        <rFont val="Calibri"/>
        <family val="2"/>
        <scheme val="minor"/>
      </rPr>
      <t>(200)</t>
    </r>
  </si>
  <si>
    <r>
      <t xml:space="preserve">50m GA1, 100m GA2, 50m WA </t>
    </r>
    <r>
      <rPr>
        <sz val="12"/>
        <color rgb="FFFF0000"/>
        <rFont val="Calibri"/>
        <family val="2"/>
        <scheme val="minor"/>
      </rPr>
      <t>(100m)</t>
    </r>
  </si>
  <si>
    <r>
      <t xml:space="preserve">3er, 5er, 7er, 9er, 11er, 9er, 7er, 5er, 3er Atmung </t>
    </r>
    <r>
      <rPr>
        <sz val="12"/>
        <color rgb="FFFF0000"/>
        <rFont val="Calibri"/>
        <family val="2"/>
        <scheme val="minor"/>
      </rPr>
      <t>(100m)</t>
    </r>
  </si>
  <si>
    <r>
      <t xml:space="preserve">100m De, 300m Cr, 200 Rücken </t>
    </r>
    <r>
      <rPr>
        <sz val="12"/>
        <color rgb="FFFF0000"/>
        <rFont val="Calibri"/>
        <family val="2"/>
        <scheme val="minor"/>
      </rPr>
      <t>(400m)</t>
    </r>
  </si>
  <si>
    <r>
      <t xml:space="preserve">Beinschlag jede Länge ersten 8m Spurt
200Cr / 150Br / 150De / 100Rc </t>
    </r>
    <r>
      <rPr>
        <sz val="12"/>
        <color rgb="FFFF0000"/>
        <rFont val="Calibri"/>
        <family val="2"/>
        <scheme val="minor"/>
      </rPr>
      <t>(400)</t>
    </r>
  </si>
  <si>
    <r>
      <t xml:space="preserve">Gr. 3 = </t>
    </r>
    <r>
      <rPr>
        <b/>
        <sz val="12"/>
        <color rgb="FFFF0000"/>
        <rFont val="Calibri"/>
        <family val="2"/>
        <scheme val="minor"/>
      </rPr>
      <t>(m)</t>
    </r>
    <r>
      <rPr>
        <sz val="12"/>
        <color theme="1"/>
        <rFont val="Calibri"/>
        <family val="2"/>
        <scheme val="minor"/>
      </rPr>
      <t xml:space="preserve"> = Total 2500m</t>
    </r>
  </si>
  <si>
    <r>
      <t xml:space="preserve">25m L-Arm, 25 R-Arm, 50m GL </t>
    </r>
    <r>
      <rPr>
        <sz val="12"/>
        <color rgb="FFFF0000"/>
        <rFont val="Calibri"/>
        <family val="2"/>
        <scheme val="minor"/>
      </rPr>
      <t>(100m)</t>
    </r>
  </si>
  <si>
    <t>TÜ</t>
  </si>
  <si>
    <r>
      <t xml:space="preserve">50m L-Arm, 50m R-Arm, 50m Ketschup + 50m GL </t>
    </r>
    <r>
      <rPr>
        <sz val="12"/>
        <color rgb="FFFF0000"/>
        <rFont val="Calibri"/>
        <family val="2"/>
        <scheme val="minor"/>
      </rPr>
      <t>(200)</t>
    </r>
  </si>
  <si>
    <r>
      <t xml:space="preserve">25m L-Arm, 25m R-Arm, 50m GL </t>
    </r>
    <r>
      <rPr>
        <sz val="12"/>
        <color rgb="FFFF0000"/>
        <rFont val="Calibri"/>
        <family val="2"/>
        <scheme val="minor"/>
      </rPr>
      <t>(100)</t>
    </r>
  </si>
  <si>
    <r>
      <t xml:space="preserve">25m Fusshalten, 25m extrem gleiten, 50m GL </t>
    </r>
    <r>
      <rPr>
        <sz val="12"/>
        <color rgb="FFFF0000"/>
        <rFont val="Calibri"/>
        <family val="2"/>
        <scheme val="minor"/>
      </rPr>
      <t>(100m)</t>
    </r>
  </si>
  <si>
    <r>
      <t xml:space="preserve">GA1 </t>
    </r>
    <r>
      <rPr>
        <sz val="12"/>
        <color rgb="FFFF0000"/>
        <rFont val="Calibri"/>
        <family val="2"/>
        <scheme val="minor"/>
      </rPr>
      <t>(2x50m Mini-Lagen)</t>
    </r>
  </si>
  <si>
    <t>American 2 Gruppen Cr, De, Br, Cr</t>
  </si>
  <si>
    <t>Div.</t>
  </si>
  <si>
    <t>Beinschlag jede Länge ersten 8m Spurt
200Cr / 150Br / 150De / 100Rc</t>
  </si>
  <si>
    <t>25m L-Arm, 25m R-Arm, 50m GL Sprint</t>
  </si>
  <si>
    <t>25m L-Arm, 25 R-Arm, 50m GL GA2</t>
  </si>
  <si>
    <t>12,5m L-Arm, 12,5m R-Arm, 25m Ketschup + 50m GL Sprint</t>
  </si>
  <si>
    <t>25m Fusshalten, 25m extrem gleiten, 50m GL Sprint</t>
  </si>
  <si>
    <t>Beinschlag jede Länge ersten 8m Spurt
200Cr / 200Br / 200De / 100Rc</t>
  </si>
  <si>
    <t>150m De, 300m Cr, 200 Rücken</t>
  </si>
  <si>
    <t>25m 3xL-Arm, 3xR-Arm, 75m GL GA2</t>
  </si>
  <si>
    <t>25m Ketschup, 50m GL Sprint, 25m GA1</t>
  </si>
  <si>
    <t>25m Gleichschlag, 75m GL Sprint</t>
  </si>
  <si>
    <t>25m Fusshalten, 75m GL Sprint</t>
  </si>
  <si>
    <t>Beinschlag jede Länge ersten 8m Spurt
250Cr / 250Br / 200De / 100Rc</t>
  </si>
  <si>
    <t>4x50m De P=15, 300m Cr, 200 Rücken</t>
  </si>
  <si>
    <t>FLOSSEN</t>
  </si>
  <si>
    <t>25m GA1, 50m GA2, 25m Sprint</t>
  </si>
  <si>
    <r>
      <rPr>
        <b/>
        <sz val="12"/>
        <color theme="1"/>
        <rFont val="Calibri"/>
        <family val="2"/>
        <scheme val="minor"/>
      </rPr>
      <t>Trainingsplan Ausdauer in allen Lagen (Aufbau nach Corona)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</si>
  <si>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jede Länge ersten 8m Spurt
150Cr / 100Br / 50De / 100Rc</t>
  </si>
  <si>
    <t>50m De P=20, 150m Cr, 100 Rücken</t>
  </si>
  <si>
    <t>3er, 5er, 7er, 9er, 9er, 7er, 5er, 3er Atmung</t>
  </si>
  <si>
    <t>25m GA2, 50m GA1, 25m GA2</t>
  </si>
  <si>
    <t>25m GA1, 50m GA2, 25m GA1</t>
  </si>
  <si>
    <t>C O R O 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</si>
</sst>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/yyyy"/>
    <numFmt numFmtId="165" formatCode="ddd"/>
    <numFmt numFmtId="166" formatCode="dd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vertical="top"/>
    </xf>
    <xf numFmtId="0" fontId="1" fillId="0" borderId="20" xfId="0" applyFont="1" applyBorder="1" applyAlignment="1">
      <alignment vertical="center"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8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/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vertical="center"/>
    </xf>
    <xf numFmtId="0" fontId="8" fillId="0" borderId="19" xfId="0" applyFont="1" applyBorder="1"/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6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3" borderId="5" xfId="0" applyFont="1" applyFill="1" applyBorder="1"/>
    <xf numFmtId="0" fontId="10" fillId="0" borderId="20" xfId="0" applyFont="1" applyBorder="1" applyAlignment="1">
      <alignment horizontal="center"/>
    </xf>
    <xf numFmtId="0" fontId="10" fillId="0" borderId="9" xfId="0" applyFont="1" applyBorder="1" applyAlignment="1">
      <alignment vertical="top"/>
    </xf>
    <xf numFmtId="0" fontId="10" fillId="0" borderId="20" xfId="0" applyFont="1" applyBorder="1" applyAlignment="1">
      <alignment horizontal="center" vertical="top"/>
    </xf>
    <xf numFmtId="0" fontId="10" fillId="0" borderId="20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24" xfId="0" applyBorder="1"/>
    <xf numFmtId="0" fontId="0" fillId="0" borderId="31" xfId="0" applyBorder="1"/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32" xfId="0" applyFont="1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left" vertical="top"/>
    </xf>
    <xf numFmtId="0" fontId="3" fillId="0" borderId="29" xfId="0" applyFont="1" applyBorder="1" applyAlignment="1">
      <alignment vertical="top"/>
    </xf>
    <xf numFmtId="0" fontId="3" fillId="0" borderId="29" xfId="0" applyFont="1" applyBorder="1" applyAlignment="1">
      <alignment vertical="top" wrapText="1"/>
    </xf>
    <xf numFmtId="0" fontId="3" fillId="0" borderId="31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31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33" xfId="0" applyFont="1" applyBorder="1" applyAlignment="1">
      <alignment vertical="top"/>
    </xf>
    <xf numFmtId="0" fontId="10" fillId="0" borderId="33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2" fillId="4" borderId="2" xfId="1" applyFont="1" applyFill="1" applyBorder="1"/>
    <xf numFmtId="0" fontId="13" fillId="4" borderId="3" xfId="1" applyFont="1" applyFill="1" applyBorder="1"/>
    <xf numFmtId="0" fontId="14" fillId="4" borderId="2" xfId="1" applyFont="1" applyFill="1" applyBorder="1"/>
    <xf numFmtId="0" fontId="14" fillId="4" borderId="3" xfId="1" applyFont="1" applyFill="1" applyBorder="1"/>
    <xf numFmtId="0" fontId="13" fillId="4" borderId="0" xfId="1" applyFont="1" applyFill="1"/>
    <xf numFmtId="0" fontId="13" fillId="4" borderId="11" xfId="1" applyFont="1" applyFill="1" applyBorder="1"/>
    <xf numFmtId="0" fontId="13" fillId="0" borderId="0" xfId="1" applyFont="1"/>
    <xf numFmtId="0" fontId="13" fillId="0" borderId="6" xfId="1" applyFont="1" applyBorder="1"/>
    <xf numFmtId="0" fontId="13" fillId="0" borderId="8" xfId="1" applyFont="1" applyBorder="1"/>
    <xf numFmtId="0" fontId="15" fillId="0" borderId="0" xfId="1" applyFont="1" applyAlignment="1">
      <alignment vertical="center" textRotation="90"/>
    </xf>
    <xf numFmtId="0" fontId="13" fillId="0" borderId="10" xfId="1" applyFont="1" applyBorder="1"/>
    <xf numFmtId="0" fontId="13" fillId="0" borderId="11" xfId="1" applyFont="1" applyBorder="1"/>
    <xf numFmtId="165" fontId="16" fillId="0" borderId="45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0" borderId="46" xfId="1" applyNumberFormat="1" applyFont="1" applyBorder="1" applyAlignment="1">
      <alignment horizontal="center" vertical="center"/>
    </xf>
    <xf numFmtId="0" fontId="17" fillId="0" borderId="0" xfId="1" applyFont="1" applyAlignment="1">
      <alignment vertical="center" textRotation="90"/>
    </xf>
    <xf numFmtId="0" fontId="16" fillId="0" borderId="0" xfId="1" applyFont="1"/>
    <xf numFmtId="166" fontId="13" fillId="0" borderId="47" xfId="1" applyNumberFormat="1" applyFont="1" applyBorder="1" applyAlignment="1">
      <alignment horizontal="center" vertical="center"/>
    </xf>
    <xf numFmtId="166" fontId="13" fillId="0" borderId="48" xfId="1" applyNumberFormat="1" applyFont="1" applyBorder="1" applyAlignment="1">
      <alignment horizontal="center" vertical="center"/>
    </xf>
    <xf numFmtId="166" fontId="13" fillId="0" borderId="49" xfId="1" applyNumberFormat="1" applyFont="1" applyBorder="1" applyAlignment="1">
      <alignment horizontal="center" vertical="center"/>
    </xf>
    <xf numFmtId="0" fontId="14" fillId="0" borderId="42" xfId="1" applyFont="1" applyBorder="1"/>
    <xf numFmtId="0" fontId="13" fillId="0" borderId="15" xfId="1" applyFont="1" applyBorder="1"/>
    <xf numFmtId="0" fontId="13" fillId="4" borderId="15" xfId="1" applyFont="1" applyFill="1" applyBorder="1"/>
    <xf numFmtId="0" fontId="13" fillId="0" borderId="3" xfId="1" applyFont="1" applyBorder="1"/>
    <xf numFmtId="0" fontId="13" fillId="0" borderId="1" xfId="1" applyFont="1" applyBorder="1"/>
    <xf numFmtId="0" fontId="13" fillId="4" borderId="1" xfId="1" applyFont="1" applyFill="1" applyBorder="1"/>
    <xf numFmtId="0" fontId="14" fillId="0" borderId="3" xfId="1" applyFont="1" applyBorder="1"/>
    <xf numFmtId="0" fontId="13" fillId="4" borderId="13" xfId="1" applyFont="1" applyFill="1" applyBorder="1"/>
    <xf numFmtId="0" fontId="14" fillId="0" borderId="6" xfId="1" applyFont="1" applyBorder="1"/>
    <xf numFmtId="0" fontId="13" fillId="0" borderId="13" xfId="1" applyFont="1" applyBorder="1"/>
    <xf numFmtId="0" fontId="13" fillId="0" borderId="42" xfId="1" applyFont="1" applyBorder="1"/>
    <xf numFmtId="0" fontId="13" fillId="0" borderId="53" xfId="1" applyFont="1" applyBorder="1"/>
    <xf numFmtId="0" fontId="13" fillId="0" borderId="54" xfId="1" applyFont="1" applyBorder="1"/>
    <xf numFmtId="0" fontId="13" fillId="0" borderId="48" xfId="1" applyFont="1" applyBorder="1"/>
    <xf numFmtId="0" fontId="13" fillId="4" borderId="48" xfId="1" applyFont="1" applyFill="1" applyBorder="1"/>
    <xf numFmtId="0" fontId="13" fillId="0" borderId="0" xfId="1" applyFont="1" applyAlignment="1">
      <alignment textRotation="90"/>
    </xf>
    <xf numFmtId="0" fontId="10" fillId="0" borderId="9" xfId="0" applyFont="1" applyBorder="1" applyAlignment="1">
      <alignment vertical="top" wrapText="1"/>
    </xf>
    <xf numFmtId="0" fontId="9" fillId="3" borderId="16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textRotation="90"/>
    </xf>
    <xf numFmtId="0" fontId="9" fillId="3" borderId="14" xfId="0" applyFont="1" applyFill="1" applyBorder="1"/>
    <xf numFmtId="0" fontId="9" fillId="3" borderId="15" xfId="0" applyFont="1" applyFill="1" applyBorder="1"/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9" fillId="3" borderId="13" xfId="0" applyFont="1" applyFill="1" applyBorder="1" applyAlignment="1">
      <alignment horizontal="center" vertical="center" textRotation="90"/>
    </xf>
    <xf numFmtId="0" fontId="9" fillId="3" borderId="17" xfId="0" applyFont="1" applyFill="1" applyBorder="1" applyAlignment="1">
      <alignment horizontal="center" vertical="center" textRotation="90"/>
    </xf>
    <xf numFmtId="0" fontId="12" fillId="5" borderId="35" xfId="1" applyFont="1" applyFill="1" applyBorder="1" applyAlignment="1">
      <alignment horizontal="center" vertical="center" textRotation="90"/>
    </xf>
    <xf numFmtId="0" fontId="12" fillId="5" borderId="14" xfId="1" applyFont="1" applyFill="1" applyBorder="1" applyAlignment="1">
      <alignment horizontal="center" vertical="center" textRotation="90"/>
    </xf>
    <xf numFmtId="0" fontId="12" fillId="5" borderId="55" xfId="1" applyFont="1" applyFill="1" applyBorder="1" applyAlignment="1">
      <alignment horizontal="center" vertical="center" textRotation="90"/>
    </xf>
    <xf numFmtId="0" fontId="12" fillId="0" borderId="44" xfId="1" applyFont="1" applyBorder="1" applyAlignment="1">
      <alignment horizontal="center" vertical="center" textRotation="90"/>
    </xf>
    <xf numFmtId="0" fontId="19" fillId="0" borderId="37" xfId="1" applyFont="1" applyBorder="1" applyAlignment="1">
      <alignment horizontal="center" vertical="center" textRotation="90"/>
    </xf>
    <xf numFmtId="0" fontId="19" fillId="0" borderId="8" xfId="1" applyFont="1" applyBorder="1" applyAlignment="1">
      <alignment horizontal="center" vertical="center" textRotation="90"/>
    </xf>
    <xf numFmtId="0" fontId="19" fillId="0" borderId="9" xfId="1" applyFont="1" applyBorder="1" applyAlignment="1">
      <alignment horizontal="center" vertical="center" textRotation="90"/>
    </xf>
    <xf numFmtId="0" fontId="19" fillId="0" borderId="56" xfId="1" applyFont="1" applyBorder="1" applyAlignment="1">
      <alignment horizontal="center" vertical="center" textRotation="90"/>
    </xf>
    <xf numFmtId="0" fontId="19" fillId="0" borderId="58" xfId="1" applyFont="1" applyBorder="1" applyAlignment="1">
      <alignment horizontal="center" vertical="center" textRotation="90"/>
    </xf>
    <xf numFmtId="0" fontId="18" fillId="0" borderId="50" xfId="1" applyFont="1" applyBorder="1" applyAlignment="1">
      <alignment horizontal="center" vertical="center" textRotation="90"/>
    </xf>
    <xf numFmtId="0" fontId="18" fillId="0" borderId="51" xfId="1" applyFont="1" applyBorder="1" applyAlignment="1">
      <alignment horizontal="center" vertical="center" textRotation="90"/>
    </xf>
    <xf numFmtId="0" fontId="18" fillId="0" borderId="52" xfId="1" applyFont="1" applyBorder="1" applyAlignment="1">
      <alignment horizontal="center" vertical="center" textRotation="90"/>
    </xf>
    <xf numFmtId="0" fontId="12" fillId="0" borderId="44" xfId="1" applyFont="1" applyBorder="1" applyAlignment="1">
      <alignment horizontal="center" vertical="center" textRotation="90" wrapText="1"/>
    </xf>
    <xf numFmtId="0" fontId="12" fillId="0" borderId="39" xfId="1" applyFont="1" applyBorder="1" applyAlignment="1">
      <alignment horizontal="center" vertical="center" textRotation="90" wrapText="1"/>
    </xf>
    <xf numFmtId="0" fontId="12" fillId="0" borderId="37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0" xfId="1" applyFont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56" xfId="1" applyFont="1" applyBorder="1" applyAlignment="1">
      <alignment horizontal="center" vertical="center" textRotation="90" wrapText="1"/>
    </xf>
    <xf numFmtId="0" fontId="12" fillId="0" borderId="57" xfId="1" applyFont="1" applyBorder="1" applyAlignment="1">
      <alignment horizontal="center" vertical="center" textRotation="90" wrapText="1"/>
    </xf>
    <xf numFmtId="0" fontId="12" fillId="0" borderId="58" xfId="1" applyFont="1" applyBorder="1" applyAlignment="1">
      <alignment horizontal="center" vertical="center" textRotation="90" wrapText="1"/>
    </xf>
    <xf numFmtId="0" fontId="19" fillId="0" borderId="44" xfId="1" applyFont="1" applyBorder="1" applyAlignment="1">
      <alignment horizontal="center" vertical="center" textRotation="90" wrapText="1"/>
    </xf>
    <xf numFmtId="0" fontId="19" fillId="0" borderId="39" xfId="1" applyFont="1" applyBorder="1" applyAlignment="1">
      <alignment horizontal="center" vertical="center" textRotation="90"/>
    </xf>
    <xf numFmtId="0" fontId="19" fillId="0" borderId="0" xfId="1" applyFont="1" applyAlignment="1">
      <alignment horizontal="center" vertical="center" textRotation="90"/>
    </xf>
    <xf numFmtId="0" fontId="19" fillId="0" borderId="57" xfId="1" applyFont="1" applyBorder="1" applyAlignment="1">
      <alignment horizontal="center" vertical="center" textRotation="90"/>
    </xf>
    <xf numFmtId="0" fontId="12" fillId="6" borderId="44" xfId="1" applyFont="1" applyFill="1" applyBorder="1" applyAlignment="1">
      <alignment horizontal="center" vertical="center" textRotation="90"/>
    </xf>
    <xf numFmtId="0" fontId="12" fillId="6" borderId="39" xfId="1" applyFont="1" applyFill="1" applyBorder="1" applyAlignment="1">
      <alignment horizontal="center" vertical="center" textRotation="90"/>
    </xf>
    <xf numFmtId="0" fontId="12" fillId="6" borderId="37" xfId="1" applyFont="1" applyFill="1" applyBorder="1" applyAlignment="1">
      <alignment horizontal="center" vertical="center" textRotation="90"/>
    </xf>
    <xf numFmtId="0" fontId="12" fillId="6" borderId="8" xfId="1" applyFont="1" applyFill="1" applyBorder="1" applyAlignment="1">
      <alignment horizontal="center" vertical="center" textRotation="90"/>
    </xf>
    <xf numFmtId="0" fontId="12" fillId="6" borderId="0" xfId="1" applyFont="1" applyFill="1" applyAlignment="1">
      <alignment horizontal="center" vertical="center" textRotation="90"/>
    </xf>
    <xf numFmtId="0" fontId="12" fillId="6" borderId="9" xfId="1" applyFont="1" applyFill="1" applyBorder="1" applyAlignment="1">
      <alignment horizontal="center" vertical="center" textRotation="90"/>
    </xf>
    <xf numFmtId="0" fontId="12" fillId="6" borderId="56" xfId="1" applyFont="1" applyFill="1" applyBorder="1" applyAlignment="1">
      <alignment horizontal="center" vertical="center" textRotation="90"/>
    </xf>
    <xf numFmtId="0" fontId="12" fillId="6" borderId="57" xfId="1" applyFont="1" applyFill="1" applyBorder="1" applyAlignment="1">
      <alignment horizontal="center" vertical="center" textRotation="90"/>
    </xf>
    <xf numFmtId="0" fontId="12" fillId="6" borderId="58" xfId="1" applyFont="1" applyFill="1" applyBorder="1" applyAlignment="1">
      <alignment horizontal="center" vertical="center" textRotation="90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textRotation="90"/>
    </xf>
    <xf numFmtId="0" fontId="12" fillId="0" borderId="0" xfId="1" applyFont="1" applyAlignment="1">
      <alignment horizontal="center" vertical="center" textRotation="90"/>
    </xf>
    <xf numFmtId="0" fontId="12" fillId="0" borderId="56" xfId="1" applyFont="1" applyBorder="1" applyAlignment="1">
      <alignment horizontal="center" vertical="center" textRotation="90"/>
    </xf>
    <xf numFmtId="0" fontId="12" fillId="0" borderId="57" xfId="1" applyFont="1" applyBorder="1" applyAlignment="1">
      <alignment horizontal="center" vertical="center" textRotation="90"/>
    </xf>
    <xf numFmtId="0" fontId="13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23" fillId="7" borderId="0" xfId="1" applyFont="1" applyFill="1" applyAlignment="1">
      <alignment horizontal="center"/>
    </xf>
  </cellXfs>
  <cellStyles count="2">
    <cellStyle name="Standard" xfId="0" builtinId="0"/>
    <cellStyle name="Standard 2" xfId="1" xr:uid="{728CD037-5DF8-42AA-AAE4-13D8885235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el Bott" id="{EC3FA454-34C3-47DD-86BB-7F2595E824A2}" userId="360c73c22fa4b0d5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234C9D0C-40A6-498B-9939-966597CD88A7}">
    <text>Pausen</text>
  </threadedComment>
  <threadedComment ref="K6" dT="2019-09-01T19:01:29.86" personId="{EC3FA454-34C3-47DD-86BB-7F2595E824A2}" id="{125B836C-904B-42EF-B24A-916AAE7EC3E8}">
    <text>Leistungs-Art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FE426A82-909F-408E-B489-893EDAE22027}">
    <text>Pausen</text>
  </threadedComment>
  <threadedComment ref="K6" dT="2019-09-01T19:01:29.86" personId="{EC3FA454-34C3-47DD-86BB-7F2595E824A2}" id="{4920C109-AB14-4B06-9085-2332BC399C14}">
    <text>Leistungs-Art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034CC945-22F8-47A2-B01B-8083B1DC2038}">
    <text>Pausen</text>
  </threadedComment>
  <threadedComment ref="K6" dT="2019-09-01T19:01:29.86" personId="{EC3FA454-34C3-47DD-86BB-7F2595E824A2}" id="{AD6BF893-E504-49BF-97F7-924D648C2DC1}">
    <text>Leistungs-Art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0C3B7DC6-5AB1-4303-8667-913E2D7188B5}">
    <text>Pausen</text>
  </threadedComment>
  <threadedComment ref="K6" dT="2019-09-01T19:01:29.86" personId="{EC3FA454-34C3-47DD-86BB-7F2595E824A2}" id="{625EB80A-93E0-46F7-84C1-E7822BA7062B}">
    <text>Leistungs-Art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F1BB5C85-583A-408D-A5AA-96538512CB36}">
    <text>Pausen</text>
  </threadedComment>
  <threadedComment ref="K6" dT="2019-09-01T19:01:29.86" personId="{EC3FA454-34C3-47DD-86BB-7F2595E824A2}" id="{CD39341E-3076-4A25-9149-D208F5FE95C7}">
    <text>Leistungs-Art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3B7C4CB8-9FC8-470B-8282-328B2B0B2323}">
    <text>Pausen</text>
  </threadedComment>
  <threadedComment ref="K6" dT="2019-09-01T19:01:29.86" personId="{EC3FA454-34C3-47DD-86BB-7F2595E824A2}" id="{012AA9D5-B1A8-4C21-9D77-8C658E3AC607}">
    <text>Leistungs-Art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7F9ABD51-6E39-4791-A424-1415BC25E56C}">
    <text>Pausen</text>
  </threadedComment>
  <threadedComment ref="K6" dT="2019-09-01T19:01:29.86" personId="{EC3FA454-34C3-47DD-86BB-7F2595E824A2}" id="{84BCB096-DD1C-4424-B219-4B3D1475F14C}">
    <text>Leistungs-Art</text>
  </threadedComment>
</ThreadedComments>
</file>

<file path=xl/threadedComments/threadedComment16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6F1470A1-19A9-44F3-8B76-449F14C023A1}">
    <text>Pausen</text>
  </threadedComment>
  <threadedComment ref="K6" dT="2019-09-01T19:01:29.86" personId="{EC3FA454-34C3-47DD-86BB-7F2595E824A2}" id="{4C6C57E7-69A6-4490-8D45-F12AF5AFB1A1}">
    <text>Leistungs-Art</text>
  </threadedComment>
</ThreadedComments>
</file>

<file path=xl/threadedComments/threadedComment17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3DCA4509-7B58-416B-AEAF-EC5AF366E31C}">
    <text>Pausen</text>
  </threadedComment>
  <threadedComment ref="K6" dT="2019-09-01T19:01:29.86" personId="{EC3FA454-34C3-47DD-86BB-7F2595E824A2}" id="{27341DCB-1A3E-42EB-8D9B-727F618B3A93}">
    <text>Leistungs-Art</text>
  </threadedComment>
</ThreadedComments>
</file>

<file path=xl/threadedComments/threadedComment18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B35936E2-7AFD-4746-BD43-4DD2C4F25CE5}">
    <text>Pausen</text>
  </threadedComment>
  <threadedComment ref="K6" dT="2019-09-01T19:01:29.86" personId="{EC3FA454-34C3-47DD-86BB-7F2595E824A2}" id="{A6FF6DC6-CD16-4C3F-8ABA-B15ED6716073}">
    <text>Leistungs-Art</text>
  </threadedComment>
</ThreadedComments>
</file>

<file path=xl/threadedComments/threadedComment19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4E0C5B37-0D09-414A-B333-5735F647D7B8}">
    <text>Pausen</text>
  </threadedComment>
  <threadedComment ref="K6" dT="2019-09-01T19:01:29.86" personId="{EC3FA454-34C3-47DD-86BB-7F2595E824A2}" id="{60BB1661-0836-47DB-AB9B-CF43E976F436}">
    <text>Leistungs-Art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90AFCD00-3B06-489C-A23C-EEEFDAC98927}">
    <text>Pausen</text>
  </threadedComment>
  <threadedComment ref="K6" dT="2019-09-01T19:01:29.86" personId="{EC3FA454-34C3-47DD-86BB-7F2595E824A2}" id="{9136A7F0-9356-4909-8823-8B3D84279467}">
    <text>Leistungs-Art</text>
  </threadedComment>
</ThreadedComments>
</file>

<file path=xl/threadedComments/threadedComment20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76869600-44B0-43B7-982A-2807CB5695E5}">
    <text>Pausen</text>
  </threadedComment>
  <threadedComment ref="K6" dT="2019-09-01T19:01:29.86" personId="{EC3FA454-34C3-47DD-86BB-7F2595E824A2}" id="{0614160C-FE7A-4E46-9F7E-41C05950B945}">
    <text>Leistungs-Art</text>
  </threadedComment>
</ThreadedComments>
</file>

<file path=xl/threadedComments/threadedComment21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91F442A4-6064-4EEF-AE5F-3BA30C93021A}">
    <text>Pausen</text>
  </threadedComment>
  <threadedComment ref="K6" dT="2019-09-01T19:01:29.86" personId="{EC3FA454-34C3-47DD-86BB-7F2595E824A2}" id="{56D5CA41-A22B-4139-92A3-724F31189829}">
    <text>Leistungs-Art</text>
  </threadedComment>
</ThreadedComments>
</file>

<file path=xl/threadedComments/threadedComment22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174200AA-337B-48C0-A001-3F4324214123}">
    <text>Pausen</text>
  </threadedComment>
  <threadedComment ref="K6" dT="2019-09-01T19:01:29.86" personId="{EC3FA454-34C3-47DD-86BB-7F2595E824A2}" id="{460151ED-458B-4CEE-815A-69BC753470AB}">
    <text>Leistungs-Art</text>
  </threadedComment>
</ThreadedComments>
</file>

<file path=xl/threadedComments/threadedComment23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BE4934D5-0BB4-402A-9959-AE46D72CEE54}">
    <text>Pausen</text>
  </threadedComment>
  <threadedComment ref="K6" dT="2019-09-01T19:01:29.86" personId="{EC3FA454-34C3-47DD-86BB-7F2595E824A2}" id="{3189592B-37BE-41BE-BC73-040CE5CE39D9}">
    <text>Leistungs-Art</text>
  </threadedComment>
</ThreadedComments>
</file>

<file path=xl/threadedComments/threadedComment24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ABBC64CC-D35A-45AE-A3E0-64D27CC35DEC}">
    <text>Pausen</text>
  </threadedComment>
  <threadedComment ref="K6" dT="2019-09-01T19:01:29.86" personId="{EC3FA454-34C3-47DD-86BB-7F2595E824A2}" id="{CA56250D-4995-458F-829B-5255BA6844A5}">
    <text>Leistungs-Art</text>
  </threadedComment>
</ThreadedComments>
</file>

<file path=xl/threadedComments/threadedComment25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485832D2-64D2-46A2-8401-853477839946}">
    <text>Pausen</text>
  </threadedComment>
  <threadedComment ref="K6" dT="2019-09-01T19:01:29.86" personId="{EC3FA454-34C3-47DD-86BB-7F2595E824A2}" id="{CD7A2375-69BF-4E11-B8AC-0FE3D5131000}">
    <text>Leistungs-Art</text>
  </threadedComment>
</ThreadedComments>
</file>

<file path=xl/threadedComments/threadedComment26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B6DA09E9-4432-4C80-A43D-7CC959CAB6BD}">
    <text>Pausen</text>
  </threadedComment>
  <threadedComment ref="K6" dT="2019-09-01T19:01:29.86" personId="{EC3FA454-34C3-47DD-86BB-7F2595E824A2}" id="{7F777BA2-C45F-4202-8831-EC564A662620}">
    <text>Leistungs-Art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2A8AE2C7-C926-461B-8F91-7C1133C78DDB}">
    <text>Pausen</text>
  </threadedComment>
  <threadedComment ref="K6" dT="2019-09-01T19:01:29.86" personId="{EC3FA454-34C3-47DD-86BB-7F2595E824A2}" id="{DB87700B-9219-4BDE-B63E-2DBE3EB23A1A}">
    <text>Leistungs-Art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0D1B50E2-8884-4251-A158-594C6FBF2660}">
    <text>Pausen</text>
  </threadedComment>
  <threadedComment ref="K6" dT="2019-09-01T19:01:29.86" personId="{EC3FA454-34C3-47DD-86BB-7F2595E824A2}" id="{C1BC14B6-BAF4-42D1-BECE-868F7C36AF8E}">
    <text>Leistungs-Art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EE248718-2BDF-4B21-8B55-795A24F5C6D8}">
    <text>Pausen</text>
  </threadedComment>
  <threadedComment ref="K6" dT="2019-09-01T19:01:29.86" personId="{EC3FA454-34C3-47DD-86BB-7F2595E824A2}" id="{BD9EB116-8258-4C3D-8322-8223372F9095}">
    <text>Leistungs-Art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72C67597-6BAC-4669-9EE6-096B015DB675}">
    <text>Pausen</text>
  </threadedComment>
  <threadedComment ref="K6" dT="2019-09-01T19:01:29.86" personId="{EC3FA454-34C3-47DD-86BB-7F2595E824A2}" id="{4BDF0A0C-3360-4885-AF72-9ABCF49E2056}">
    <text>Leistungs-Art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B06BD87B-5C0B-462D-88B2-BDF0DA32F415}">
    <text>Pausen</text>
  </threadedComment>
  <threadedComment ref="K6" dT="2019-09-01T19:01:29.86" personId="{EC3FA454-34C3-47DD-86BB-7F2595E824A2}" id="{9FD2752F-49EC-43B5-980E-C1BE262143EF}">
    <text>Leistungs-Art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A0C4BACF-C88D-4C34-BCEF-6FF515D8E34D}">
    <text>Pausen</text>
  </threadedComment>
  <threadedComment ref="K6" dT="2019-09-01T19:01:29.86" personId="{EC3FA454-34C3-47DD-86BB-7F2595E824A2}" id="{1BC49761-E5B9-40AE-99E1-F2C775C4EB5A}">
    <text>Leistungs-Art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J6" dT="2019-09-01T19:01:07.24" personId="{EC3FA454-34C3-47DD-86BB-7F2595E824A2}" id="{90FAC452-032E-46EF-ADFD-804B3BE656B2}">
    <text>Pausen</text>
  </threadedComment>
  <threadedComment ref="K6" dT="2019-09-01T19:01:29.86" personId="{EC3FA454-34C3-47DD-86BB-7F2595E824A2}" id="{4C709CA2-C323-4725-AFE1-883BBBBD62DA}">
    <text>Leistungs-Art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2.xm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13.xml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14.xml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5.xml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16.xml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17.xml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18.bin"/><Relationship Id="rId5" Type="http://schemas.microsoft.com/office/2017/10/relationships/threadedComment" Target="../threadedComments/threadedComment18.xml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19.xml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20.bin"/><Relationship Id="rId5" Type="http://schemas.microsoft.com/office/2017/10/relationships/threadedComment" Target="../threadedComments/threadedComment20.xml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21.bin"/><Relationship Id="rId5" Type="http://schemas.microsoft.com/office/2017/10/relationships/threadedComment" Target="../threadedComments/threadedComment21.xml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22.bin"/><Relationship Id="rId5" Type="http://schemas.microsoft.com/office/2017/10/relationships/threadedComment" Target="../threadedComments/threadedComment22.xml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23.bin"/><Relationship Id="rId5" Type="http://schemas.microsoft.com/office/2017/10/relationships/threadedComment" Target="../threadedComments/threadedComment23.xml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24.bin"/><Relationship Id="rId5" Type="http://schemas.microsoft.com/office/2017/10/relationships/threadedComment" Target="../threadedComments/threadedComment24.xml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25.bin"/><Relationship Id="rId5" Type="http://schemas.microsoft.com/office/2017/10/relationships/threadedComment" Target="../threadedComments/threadedComment25.xml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26.bin"/><Relationship Id="rId5" Type="http://schemas.microsoft.com/office/2017/10/relationships/threadedComment" Target="../threadedComments/threadedComment26.xml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F105-F935-4EF1-872D-AF4D0F32278C}">
  <dimension ref="A1:L47"/>
  <sheetViews>
    <sheetView zoomScaleNormal="100" workbookViewId="0">
      <selection sqref="A1:L38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43836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41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36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26</v>
      </c>
      <c r="L10" s="60" t="s">
        <v>32</v>
      </c>
    </row>
    <row r="11" spans="1:12" ht="31.5" x14ac:dyDescent="0.25">
      <c r="A11" s="140"/>
      <c r="B11" s="49">
        <v>1</v>
      </c>
      <c r="C11" s="63" t="s">
        <v>3</v>
      </c>
      <c r="D11" s="65">
        <v>400</v>
      </c>
      <c r="E11" s="6" t="s">
        <v>37</v>
      </c>
      <c r="F11" s="10" t="s">
        <v>43</v>
      </c>
      <c r="G11" s="43">
        <f>B11*D11</f>
        <v>400</v>
      </c>
      <c r="H11" s="36">
        <f>H10+G11</f>
        <v>800</v>
      </c>
      <c r="I11" s="37">
        <v>10</v>
      </c>
      <c r="J11" s="61"/>
      <c r="K11" s="61" t="s">
        <v>28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300</v>
      </c>
      <c r="E14" s="6" t="s">
        <v>4</v>
      </c>
      <c r="F14" s="10" t="s">
        <v>45</v>
      </c>
      <c r="G14" s="95">
        <f t="shared" ref="G14:G31" si="0">B14*D14</f>
        <v>300</v>
      </c>
      <c r="H14" s="96">
        <f>H11+G14</f>
        <v>1100</v>
      </c>
      <c r="I14" s="97">
        <v>5</v>
      </c>
      <c r="J14" s="98">
        <v>40</v>
      </c>
      <c r="K14" s="98" t="s">
        <v>28</v>
      </c>
      <c r="L14" s="99" t="s">
        <v>44</v>
      </c>
    </row>
    <row r="15" spans="1:12" ht="63" x14ac:dyDescent="0.25">
      <c r="A15" s="140"/>
      <c r="B15" s="90">
        <v>4</v>
      </c>
      <c r="C15" s="91" t="s">
        <v>3</v>
      </c>
      <c r="D15" s="92">
        <v>100</v>
      </c>
      <c r="E15" s="93" t="s">
        <v>7</v>
      </c>
      <c r="F15" s="94" t="s">
        <v>39</v>
      </c>
      <c r="G15" s="95">
        <f t="shared" si="0"/>
        <v>400</v>
      </c>
      <c r="H15" s="96">
        <f>H14+G15</f>
        <v>1500</v>
      </c>
      <c r="I15" s="97">
        <v>12</v>
      </c>
      <c r="J15" s="98">
        <v>60</v>
      </c>
      <c r="K15" s="98" t="s">
        <v>25</v>
      </c>
      <c r="L15" s="99"/>
    </row>
    <row r="16" spans="1:12" ht="47.25" x14ac:dyDescent="0.25">
      <c r="A16" s="140"/>
      <c r="B16" s="90">
        <v>3</v>
      </c>
      <c r="C16" s="91" t="s">
        <v>3</v>
      </c>
      <c r="D16" s="92">
        <v>200</v>
      </c>
      <c r="E16" s="93" t="s">
        <v>6</v>
      </c>
      <c r="F16" s="10" t="s">
        <v>40</v>
      </c>
      <c r="G16" s="95">
        <f t="shared" si="0"/>
        <v>600</v>
      </c>
      <c r="H16" s="96">
        <f>H15+G16</f>
        <v>2100</v>
      </c>
      <c r="I16" s="97">
        <v>15</v>
      </c>
      <c r="J16" s="98">
        <v>40</v>
      </c>
      <c r="K16" s="98" t="s">
        <v>25</v>
      </c>
      <c r="L16" s="100"/>
    </row>
    <row r="17" spans="1:12" ht="47.25" x14ac:dyDescent="0.25">
      <c r="A17" s="140"/>
      <c r="B17" s="90">
        <v>3</v>
      </c>
      <c r="C17" s="91" t="s">
        <v>3</v>
      </c>
      <c r="D17" s="92">
        <v>200</v>
      </c>
      <c r="E17" s="93" t="s">
        <v>5</v>
      </c>
      <c r="F17" s="10" t="s">
        <v>40</v>
      </c>
      <c r="G17" s="95">
        <f t="shared" si="0"/>
        <v>600</v>
      </c>
      <c r="H17" s="96">
        <f t="shared" ref="H17:H22" si="1">H16+G17</f>
        <v>2700</v>
      </c>
      <c r="I17" s="97">
        <v>15</v>
      </c>
      <c r="J17" s="98">
        <v>30</v>
      </c>
      <c r="K17" s="98" t="s">
        <v>25</v>
      </c>
      <c r="L17" s="100"/>
    </row>
    <row r="18" spans="1:12" ht="47.25" x14ac:dyDescent="0.25">
      <c r="A18" s="140"/>
      <c r="B18" s="49">
        <v>3</v>
      </c>
      <c r="C18" s="63" t="s">
        <v>3</v>
      </c>
      <c r="D18" s="65">
        <v>200</v>
      </c>
      <c r="E18" s="6" t="s">
        <v>4</v>
      </c>
      <c r="F18" s="10" t="s">
        <v>40</v>
      </c>
      <c r="G18" s="95">
        <f t="shared" si="0"/>
        <v>600</v>
      </c>
      <c r="H18" s="96">
        <f t="shared" si="1"/>
        <v>3300</v>
      </c>
      <c r="I18" s="97">
        <v>15</v>
      </c>
      <c r="J18" s="98">
        <v>30</v>
      </c>
      <c r="K18" s="98" t="s">
        <v>25</v>
      </c>
      <c r="L18" s="100"/>
    </row>
    <row r="19" spans="1:12" ht="15.75" x14ac:dyDescent="0.25">
      <c r="A19" s="140"/>
      <c r="B19" s="90"/>
      <c r="C19" s="91"/>
      <c r="D19" s="92"/>
      <c r="E19" s="93"/>
      <c r="F19" s="10"/>
      <c r="G19" s="95">
        <f t="shared" si="0"/>
        <v>0</v>
      </c>
      <c r="H19" s="96">
        <f t="shared" si="1"/>
        <v>3300</v>
      </c>
      <c r="I19" s="97"/>
      <c r="J19" s="98"/>
      <c r="K19" s="98"/>
      <c r="L19" s="100"/>
    </row>
    <row r="20" spans="1:12" ht="15.75" x14ac:dyDescent="0.25">
      <c r="A20" s="140"/>
      <c r="B20" s="90"/>
      <c r="C20" s="91"/>
      <c r="D20" s="92"/>
      <c r="E20" s="93"/>
      <c r="F20" s="94"/>
      <c r="G20" s="95">
        <f t="shared" si="0"/>
        <v>0</v>
      </c>
      <c r="H20" s="96">
        <f t="shared" si="1"/>
        <v>3300</v>
      </c>
      <c r="I20" s="97"/>
      <c r="J20" s="98"/>
      <c r="K20" s="98"/>
      <c r="L20" s="100"/>
    </row>
    <row r="21" spans="1:12" ht="15.75" x14ac:dyDescent="0.25">
      <c r="A21" s="140"/>
      <c r="B21" s="90"/>
      <c r="C21" s="91"/>
      <c r="D21" s="92"/>
      <c r="E21" s="93"/>
      <c r="F21" s="94"/>
      <c r="G21" s="95">
        <f t="shared" si="0"/>
        <v>0</v>
      </c>
      <c r="H21" s="96">
        <f t="shared" si="1"/>
        <v>3300</v>
      </c>
      <c r="I21" s="97"/>
      <c r="J21" s="98"/>
      <c r="K21" s="98"/>
      <c r="L21" s="99"/>
    </row>
    <row r="22" spans="1:12" ht="15.75" x14ac:dyDescent="0.25">
      <c r="A22" s="140"/>
      <c r="B22" s="90"/>
      <c r="C22" s="91"/>
      <c r="D22" s="92"/>
      <c r="E22" s="93"/>
      <c r="F22" s="94"/>
      <c r="G22" s="95">
        <f t="shared" si="0"/>
        <v>0</v>
      </c>
      <c r="H22" s="96">
        <f t="shared" si="1"/>
        <v>3300</v>
      </c>
      <c r="I22" s="97"/>
      <c r="J22" s="98"/>
      <c r="K22" s="98"/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3300</v>
      </c>
      <c r="I23" s="97"/>
      <c r="J23" s="98"/>
      <c r="K23" s="98"/>
      <c r="L23" s="99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3300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3300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3300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3300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3300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3300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3300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3300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3500</v>
      </c>
      <c r="I34" s="37">
        <v>5</v>
      </c>
      <c r="J34" s="61"/>
      <c r="K34" s="61"/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3500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3500</v>
      </c>
      <c r="I36" s="143">
        <f>SUM(I8:I35)</f>
        <v>100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3500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905E-C238-42DA-AE35-DB26E921789A}">
  <dimension ref="A1:L47"/>
  <sheetViews>
    <sheetView zoomScaleNormal="100" workbookViewId="0">
      <selection activeCell="I16" sqref="I16:L16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43859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130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200</v>
      </c>
      <c r="E10" s="6" t="s">
        <v>21</v>
      </c>
      <c r="F10" s="6" t="s">
        <v>151</v>
      </c>
      <c r="G10" s="43">
        <f>B10*D10</f>
        <v>200</v>
      </c>
      <c r="H10" s="36">
        <f>G10</f>
        <v>200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300</v>
      </c>
      <c r="E11" s="6" t="s">
        <v>37</v>
      </c>
      <c r="F11" s="10" t="s">
        <v>134</v>
      </c>
      <c r="G11" s="43">
        <f>B11*D11</f>
        <v>300</v>
      </c>
      <c r="H11" s="36">
        <f>H10+G11</f>
        <v>500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31.5" x14ac:dyDescent="0.25">
      <c r="A14" s="140"/>
      <c r="B14" s="49">
        <v>4</v>
      </c>
      <c r="C14" s="63" t="s">
        <v>3</v>
      </c>
      <c r="D14" s="65">
        <v>100</v>
      </c>
      <c r="E14" s="6" t="s">
        <v>135</v>
      </c>
      <c r="F14" s="10" t="s">
        <v>136</v>
      </c>
      <c r="G14" s="95">
        <f t="shared" ref="G14:G31" si="0">B14*D14</f>
        <v>400</v>
      </c>
      <c r="H14" s="96">
        <f>H11+G14</f>
        <v>900</v>
      </c>
      <c r="I14" s="97">
        <v>12</v>
      </c>
      <c r="J14" s="98">
        <v>60</v>
      </c>
      <c r="K14" s="98" t="s">
        <v>25</v>
      </c>
      <c r="L14" s="99" t="s">
        <v>141</v>
      </c>
    </row>
    <row r="15" spans="1:12" ht="31.5" x14ac:dyDescent="0.25">
      <c r="A15" s="140"/>
      <c r="B15" s="90">
        <v>2</v>
      </c>
      <c r="C15" s="91" t="s">
        <v>3</v>
      </c>
      <c r="D15" s="92">
        <v>100</v>
      </c>
      <c r="E15" s="93" t="s">
        <v>152</v>
      </c>
      <c r="F15" s="94" t="s">
        <v>161</v>
      </c>
      <c r="G15" s="95">
        <f t="shared" si="0"/>
        <v>200</v>
      </c>
      <c r="H15" s="96">
        <f>H14+G15</f>
        <v>1100</v>
      </c>
      <c r="I15" s="97">
        <v>8</v>
      </c>
      <c r="J15" s="98">
        <v>30</v>
      </c>
      <c r="K15" s="98" t="s">
        <v>142</v>
      </c>
      <c r="L15" s="100" t="s">
        <v>153</v>
      </c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3" t="s">
        <v>21</v>
      </c>
      <c r="F16" s="94" t="s">
        <v>124</v>
      </c>
      <c r="G16" s="95">
        <f t="shared" si="0"/>
        <v>50</v>
      </c>
      <c r="H16" s="96">
        <f>H15+G16</f>
        <v>1150</v>
      </c>
      <c r="I16" s="97">
        <v>3</v>
      </c>
      <c r="J16" s="98"/>
      <c r="K16" s="98" t="s">
        <v>26</v>
      </c>
      <c r="L16" s="100" t="s">
        <v>125</v>
      </c>
    </row>
    <row r="17" spans="1:12" ht="31.5" x14ac:dyDescent="0.25">
      <c r="A17" s="140"/>
      <c r="B17" s="90">
        <v>2</v>
      </c>
      <c r="C17" s="91" t="s">
        <v>3</v>
      </c>
      <c r="D17" s="92">
        <v>150</v>
      </c>
      <c r="E17" s="94" t="s">
        <v>156</v>
      </c>
      <c r="F17" s="94" t="s">
        <v>162</v>
      </c>
      <c r="G17" s="95">
        <f t="shared" si="0"/>
        <v>300</v>
      </c>
      <c r="H17" s="96">
        <f t="shared" ref="H17:H22" si="1">H16+G17</f>
        <v>1450</v>
      </c>
      <c r="I17" s="97">
        <v>14</v>
      </c>
      <c r="J17" s="98">
        <v>60</v>
      </c>
      <c r="K17" s="98" t="s">
        <v>142</v>
      </c>
      <c r="L17" s="100" t="s">
        <v>157</v>
      </c>
    </row>
    <row r="18" spans="1:12" ht="47.25" x14ac:dyDescent="0.25">
      <c r="A18" s="140"/>
      <c r="B18" s="90">
        <v>2</v>
      </c>
      <c r="C18" s="91" t="s">
        <v>3</v>
      </c>
      <c r="D18" s="92">
        <v>200</v>
      </c>
      <c r="E18" s="93" t="s">
        <v>152</v>
      </c>
      <c r="F18" s="94" t="s">
        <v>158</v>
      </c>
      <c r="G18" s="95">
        <f t="shared" si="0"/>
        <v>400</v>
      </c>
      <c r="H18" s="96">
        <f t="shared" si="1"/>
        <v>1850</v>
      </c>
      <c r="I18" s="97">
        <v>12</v>
      </c>
      <c r="J18" s="98">
        <v>30</v>
      </c>
      <c r="K18" s="98" t="s">
        <v>25</v>
      </c>
      <c r="L18" s="100" t="s">
        <v>153</v>
      </c>
    </row>
    <row r="19" spans="1:12" ht="15.75" x14ac:dyDescent="0.25">
      <c r="A19" s="140"/>
      <c r="B19" s="90">
        <v>1</v>
      </c>
      <c r="C19" s="91" t="s">
        <v>3</v>
      </c>
      <c r="D19" s="92">
        <v>100</v>
      </c>
      <c r="E19" s="93" t="s">
        <v>21</v>
      </c>
      <c r="F19" s="94" t="s">
        <v>124</v>
      </c>
      <c r="G19" s="95">
        <f t="shared" si="0"/>
        <v>100</v>
      </c>
      <c r="H19" s="96">
        <f t="shared" si="1"/>
        <v>1950</v>
      </c>
      <c r="I19" s="97">
        <v>3</v>
      </c>
      <c r="J19" s="98"/>
      <c r="K19" s="98" t="s">
        <v>26</v>
      </c>
      <c r="L19" s="100" t="s">
        <v>125</v>
      </c>
    </row>
    <row r="20" spans="1:12" ht="15.75" x14ac:dyDescent="0.25">
      <c r="A20" s="140"/>
      <c r="B20" s="49">
        <v>2</v>
      </c>
      <c r="C20" s="63" t="s">
        <v>3</v>
      </c>
      <c r="D20" s="65">
        <v>200</v>
      </c>
      <c r="E20" s="6" t="s">
        <v>135</v>
      </c>
      <c r="F20" s="94" t="s">
        <v>159</v>
      </c>
      <c r="G20" s="95">
        <f t="shared" si="0"/>
        <v>400</v>
      </c>
      <c r="H20" s="96">
        <f t="shared" si="1"/>
        <v>2350</v>
      </c>
      <c r="I20" s="97">
        <v>14</v>
      </c>
      <c r="J20" s="98">
        <v>30</v>
      </c>
      <c r="K20" s="98" t="s">
        <v>25</v>
      </c>
      <c r="L20" s="100" t="s">
        <v>144</v>
      </c>
    </row>
    <row r="21" spans="1:12" ht="15.75" x14ac:dyDescent="0.25">
      <c r="A21" s="140"/>
      <c r="B21" s="90">
        <v>1</v>
      </c>
      <c r="C21" s="91" t="s">
        <v>3</v>
      </c>
      <c r="D21" s="92">
        <v>100</v>
      </c>
      <c r="E21" s="93" t="s">
        <v>138</v>
      </c>
      <c r="F21" s="94" t="s">
        <v>139</v>
      </c>
      <c r="G21" s="95">
        <f t="shared" si="0"/>
        <v>100</v>
      </c>
      <c r="H21" s="96">
        <f t="shared" si="1"/>
        <v>2450</v>
      </c>
      <c r="I21" s="97">
        <v>4</v>
      </c>
      <c r="J21" s="98"/>
      <c r="K21" s="98"/>
      <c r="L21" s="99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3" t="s">
        <v>38</v>
      </c>
      <c r="F22" s="94" t="s">
        <v>140</v>
      </c>
      <c r="G22" s="95">
        <f t="shared" si="0"/>
        <v>50</v>
      </c>
      <c r="H22" s="96">
        <f t="shared" si="1"/>
        <v>2500</v>
      </c>
      <c r="I22" s="97">
        <v>3</v>
      </c>
      <c r="J22" s="98"/>
      <c r="K22" s="98"/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2500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2500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2500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2500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2500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2500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2500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2500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2500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100</v>
      </c>
      <c r="E34" s="6" t="s">
        <v>21</v>
      </c>
      <c r="F34" s="6" t="s">
        <v>35</v>
      </c>
      <c r="G34" s="43">
        <f t="shared" ref="G34:G35" si="3">B34*D34</f>
        <v>100</v>
      </c>
      <c r="H34" s="36">
        <f>H31+G34</f>
        <v>2600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2600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2600</v>
      </c>
      <c r="I36" s="143">
        <f>SUM(I8:I35)</f>
        <v>114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2600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8558-4544-4E69-8A30-69F4B3591413}">
  <dimension ref="A1:L47"/>
  <sheetViews>
    <sheetView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43861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133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200</v>
      </c>
      <c r="E10" s="6" t="s">
        <v>21</v>
      </c>
      <c r="F10" s="6" t="s">
        <v>151</v>
      </c>
      <c r="G10" s="43">
        <f>B10*D10</f>
        <v>200</v>
      </c>
      <c r="H10" s="36">
        <f>G10</f>
        <v>200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200</v>
      </c>
      <c r="E11" s="6" t="s">
        <v>37</v>
      </c>
      <c r="F11" s="10" t="s">
        <v>149</v>
      </c>
      <c r="G11" s="43">
        <f>B11*D11</f>
        <v>200</v>
      </c>
      <c r="H11" s="36">
        <f>H10+G11</f>
        <v>400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31.5" x14ac:dyDescent="0.25">
      <c r="A14" s="140"/>
      <c r="B14" s="49">
        <v>4</v>
      </c>
      <c r="C14" s="63" t="s">
        <v>3</v>
      </c>
      <c r="D14" s="65">
        <v>100</v>
      </c>
      <c r="E14" s="6" t="s">
        <v>135</v>
      </c>
      <c r="F14" s="10" t="s">
        <v>136</v>
      </c>
      <c r="G14" s="95">
        <f t="shared" ref="G14:G31" si="0">B14*D14</f>
        <v>400</v>
      </c>
      <c r="H14" s="96">
        <f>H11+G14</f>
        <v>800</v>
      </c>
      <c r="I14" s="97">
        <v>12</v>
      </c>
      <c r="J14" s="98">
        <v>60</v>
      </c>
      <c r="K14" s="98" t="s">
        <v>25</v>
      </c>
      <c r="L14" s="99" t="s">
        <v>141</v>
      </c>
    </row>
    <row r="15" spans="1:12" ht="31.5" x14ac:dyDescent="0.25">
      <c r="A15" s="140"/>
      <c r="B15" s="90">
        <v>2</v>
      </c>
      <c r="C15" s="91" t="s">
        <v>3</v>
      </c>
      <c r="D15" s="92">
        <v>100</v>
      </c>
      <c r="E15" s="93" t="s">
        <v>152</v>
      </c>
      <c r="F15" s="94" t="s">
        <v>161</v>
      </c>
      <c r="G15" s="95">
        <f t="shared" si="0"/>
        <v>200</v>
      </c>
      <c r="H15" s="96">
        <f>H14+G15</f>
        <v>1000</v>
      </c>
      <c r="I15" s="97">
        <v>8</v>
      </c>
      <c r="J15" s="98">
        <v>30</v>
      </c>
      <c r="K15" s="98" t="s">
        <v>142</v>
      </c>
      <c r="L15" s="100" t="s">
        <v>153</v>
      </c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3" t="s">
        <v>21</v>
      </c>
      <c r="F16" s="94" t="s">
        <v>124</v>
      </c>
      <c r="G16" s="95">
        <f t="shared" si="0"/>
        <v>50</v>
      </c>
      <c r="H16" s="96">
        <f>H15+G16</f>
        <v>1050</v>
      </c>
      <c r="I16" s="97">
        <v>3</v>
      </c>
      <c r="J16" s="98"/>
      <c r="K16" s="98" t="s">
        <v>26</v>
      </c>
      <c r="L16" s="100" t="s">
        <v>125</v>
      </c>
    </row>
    <row r="17" spans="1:12" ht="31.5" x14ac:dyDescent="0.25">
      <c r="A17" s="140"/>
      <c r="B17" s="90">
        <v>2</v>
      </c>
      <c r="C17" s="91" t="s">
        <v>3</v>
      </c>
      <c r="D17" s="92">
        <v>150</v>
      </c>
      <c r="E17" s="94" t="s">
        <v>156</v>
      </c>
      <c r="F17" s="94" t="s">
        <v>162</v>
      </c>
      <c r="G17" s="95">
        <f t="shared" si="0"/>
        <v>300</v>
      </c>
      <c r="H17" s="96">
        <f t="shared" ref="H17:H22" si="1">H16+G17</f>
        <v>1350</v>
      </c>
      <c r="I17" s="97">
        <v>14</v>
      </c>
      <c r="J17" s="98">
        <v>60</v>
      </c>
      <c r="K17" s="98" t="s">
        <v>142</v>
      </c>
      <c r="L17" s="100" t="s">
        <v>157</v>
      </c>
    </row>
    <row r="18" spans="1:12" ht="47.25" x14ac:dyDescent="0.25">
      <c r="A18" s="140"/>
      <c r="B18" s="90">
        <v>1</v>
      </c>
      <c r="C18" s="91" t="s">
        <v>3</v>
      </c>
      <c r="D18" s="92">
        <v>200</v>
      </c>
      <c r="E18" s="93" t="s">
        <v>152</v>
      </c>
      <c r="F18" s="94" t="s">
        <v>164</v>
      </c>
      <c r="G18" s="95">
        <f t="shared" si="0"/>
        <v>200</v>
      </c>
      <c r="H18" s="96">
        <f t="shared" si="1"/>
        <v>1550</v>
      </c>
      <c r="I18" s="97">
        <v>12</v>
      </c>
      <c r="J18" s="98">
        <v>30</v>
      </c>
      <c r="K18" s="98" t="s">
        <v>25</v>
      </c>
      <c r="L18" s="100" t="s">
        <v>153</v>
      </c>
    </row>
    <row r="19" spans="1:12" ht="15.75" x14ac:dyDescent="0.25">
      <c r="A19" s="140"/>
      <c r="B19" s="90">
        <v>1</v>
      </c>
      <c r="C19" s="91" t="s">
        <v>3</v>
      </c>
      <c r="D19" s="92">
        <v>100</v>
      </c>
      <c r="E19" s="93" t="s">
        <v>21</v>
      </c>
      <c r="F19" s="94" t="s">
        <v>124</v>
      </c>
      <c r="G19" s="95">
        <f t="shared" si="0"/>
        <v>100</v>
      </c>
      <c r="H19" s="96">
        <f t="shared" si="1"/>
        <v>1650</v>
      </c>
      <c r="I19" s="97">
        <v>3</v>
      </c>
      <c r="J19" s="98"/>
      <c r="K19" s="98" t="s">
        <v>26</v>
      </c>
      <c r="L19" s="100" t="s">
        <v>125</v>
      </c>
    </row>
    <row r="20" spans="1:12" ht="15.75" x14ac:dyDescent="0.25">
      <c r="A20" s="140"/>
      <c r="B20" s="49">
        <v>1</v>
      </c>
      <c r="C20" s="63" t="s">
        <v>3</v>
      </c>
      <c r="D20" s="65">
        <v>200</v>
      </c>
      <c r="E20" s="6" t="s">
        <v>135</v>
      </c>
      <c r="F20" s="94" t="s">
        <v>163</v>
      </c>
      <c r="G20" s="95">
        <f t="shared" si="0"/>
        <v>200</v>
      </c>
      <c r="H20" s="96">
        <f t="shared" si="1"/>
        <v>1850</v>
      </c>
      <c r="I20" s="97">
        <v>14</v>
      </c>
      <c r="J20" s="98">
        <v>30</v>
      </c>
      <c r="K20" s="98" t="s">
        <v>25</v>
      </c>
      <c r="L20" s="100" t="s">
        <v>144</v>
      </c>
    </row>
    <row r="21" spans="1:12" ht="15.75" x14ac:dyDescent="0.25">
      <c r="A21" s="140"/>
      <c r="B21" s="90">
        <v>1</v>
      </c>
      <c r="C21" s="91" t="s">
        <v>3</v>
      </c>
      <c r="D21" s="92">
        <v>100</v>
      </c>
      <c r="E21" s="93" t="s">
        <v>138</v>
      </c>
      <c r="F21" s="94" t="s">
        <v>139</v>
      </c>
      <c r="G21" s="95">
        <f t="shared" si="0"/>
        <v>100</v>
      </c>
      <c r="H21" s="96">
        <f t="shared" si="1"/>
        <v>1950</v>
      </c>
      <c r="I21" s="97">
        <v>4</v>
      </c>
      <c r="J21" s="98"/>
      <c r="K21" s="98"/>
      <c r="L21" s="99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3" t="s">
        <v>38</v>
      </c>
      <c r="F22" s="94" t="s">
        <v>140</v>
      </c>
      <c r="G22" s="95">
        <f t="shared" si="0"/>
        <v>50</v>
      </c>
      <c r="H22" s="96">
        <f t="shared" si="1"/>
        <v>2000</v>
      </c>
      <c r="I22" s="97">
        <v>3</v>
      </c>
      <c r="J22" s="98"/>
      <c r="K22" s="98"/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2000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2000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2000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2000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2000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2000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2000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2000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2000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100</v>
      </c>
      <c r="E34" s="6" t="s">
        <v>21</v>
      </c>
      <c r="F34" s="6" t="s">
        <v>35</v>
      </c>
      <c r="G34" s="43">
        <f t="shared" ref="G34:G35" si="3">B34*D34</f>
        <v>100</v>
      </c>
      <c r="H34" s="36">
        <f>H31+G34</f>
        <v>2100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2100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2100</v>
      </c>
      <c r="I36" s="143">
        <f>SUM(I8:I35)</f>
        <v>114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2100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733A-46AA-452A-B78B-7105EB856AEB}">
  <dimension ref="A1:L47"/>
  <sheetViews>
    <sheetView topLeftCell="A10" zoomScaleNormal="100" workbookViewId="0">
      <selection sqref="A1:L38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43864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1000</v>
      </c>
      <c r="I11" s="37">
        <v>10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500</v>
      </c>
      <c r="E14" s="6" t="s">
        <v>50</v>
      </c>
      <c r="F14" s="10" t="s">
        <v>110</v>
      </c>
      <c r="G14" s="95">
        <f t="shared" ref="G14:G31" si="0">B14*D14</f>
        <v>500</v>
      </c>
      <c r="H14" s="96">
        <f>H11+G14</f>
        <v>1500</v>
      </c>
      <c r="I14" s="97">
        <v>10</v>
      </c>
      <c r="J14" s="98">
        <v>20</v>
      </c>
      <c r="K14" s="98" t="s">
        <v>28</v>
      </c>
      <c r="L14" s="99" t="s">
        <v>44</v>
      </c>
    </row>
    <row r="15" spans="1:12" ht="47.25" x14ac:dyDescent="0.25">
      <c r="A15" s="140"/>
      <c r="B15" s="90">
        <v>1</v>
      </c>
      <c r="C15" s="91" t="s">
        <v>3</v>
      </c>
      <c r="D15" s="92">
        <v>300</v>
      </c>
      <c r="E15" s="93" t="s">
        <v>7</v>
      </c>
      <c r="F15" s="94" t="s">
        <v>111</v>
      </c>
      <c r="G15" s="95">
        <f t="shared" si="0"/>
        <v>300</v>
      </c>
      <c r="H15" s="96">
        <f>H14+G15</f>
        <v>1800</v>
      </c>
      <c r="I15" s="97">
        <v>6</v>
      </c>
      <c r="J15" s="98"/>
      <c r="K15" s="98" t="s">
        <v>28</v>
      </c>
      <c r="L15" s="100" t="s">
        <v>17</v>
      </c>
    </row>
    <row r="16" spans="1:12" ht="15.75" x14ac:dyDescent="0.25">
      <c r="A16" s="140"/>
      <c r="B16" s="90">
        <v>1</v>
      </c>
      <c r="C16" s="91" t="s">
        <v>3</v>
      </c>
      <c r="D16" s="92">
        <v>150</v>
      </c>
      <c r="E16" s="93" t="s">
        <v>7</v>
      </c>
      <c r="F16" s="94" t="s">
        <v>112</v>
      </c>
      <c r="G16" s="95">
        <f t="shared" si="0"/>
        <v>150</v>
      </c>
      <c r="H16" s="96">
        <f>H15+G16</f>
        <v>1950</v>
      </c>
      <c r="I16" s="97">
        <v>3</v>
      </c>
      <c r="J16" s="98"/>
      <c r="K16" s="98" t="s">
        <v>25</v>
      </c>
      <c r="L16" s="100" t="s">
        <v>17</v>
      </c>
    </row>
    <row r="17" spans="1:12" ht="47.25" x14ac:dyDescent="0.25">
      <c r="A17" s="140"/>
      <c r="B17" s="90">
        <v>1</v>
      </c>
      <c r="C17" s="91" t="s">
        <v>3</v>
      </c>
      <c r="D17" s="92">
        <v>400</v>
      </c>
      <c r="E17" s="94" t="s">
        <v>6</v>
      </c>
      <c r="F17" s="94" t="s">
        <v>113</v>
      </c>
      <c r="G17" s="95">
        <f t="shared" si="0"/>
        <v>400</v>
      </c>
      <c r="H17" s="96">
        <f t="shared" ref="H17:H22" si="1">H16+G17</f>
        <v>2350</v>
      </c>
      <c r="I17" s="97">
        <v>10</v>
      </c>
      <c r="J17" s="98">
        <v>15</v>
      </c>
      <c r="K17" s="98" t="s">
        <v>28</v>
      </c>
      <c r="L17" s="100" t="s">
        <v>17</v>
      </c>
    </row>
    <row r="18" spans="1:12" ht="15.75" x14ac:dyDescent="0.25">
      <c r="A18" s="140"/>
      <c r="B18" s="90">
        <v>1</v>
      </c>
      <c r="C18" s="91" t="s">
        <v>3</v>
      </c>
      <c r="D18" s="92">
        <v>200</v>
      </c>
      <c r="E18" s="93" t="s">
        <v>6</v>
      </c>
      <c r="F18" s="94" t="s">
        <v>114</v>
      </c>
      <c r="G18" s="95">
        <f t="shared" si="0"/>
        <v>200</v>
      </c>
      <c r="H18" s="96">
        <f t="shared" si="1"/>
        <v>2550</v>
      </c>
      <c r="I18" s="97">
        <v>4</v>
      </c>
      <c r="J18" s="98"/>
      <c r="K18" s="98" t="s">
        <v>25</v>
      </c>
      <c r="L18" s="100" t="s">
        <v>17</v>
      </c>
    </row>
    <row r="19" spans="1:12" ht="47.25" x14ac:dyDescent="0.25">
      <c r="A19" s="140"/>
      <c r="B19" s="90">
        <v>1</v>
      </c>
      <c r="C19" s="91" t="s">
        <v>3</v>
      </c>
      <c r="D19" s="92">
        <v>200</v>
      </c>
      <c r="E19" s="93" t="s">
        <v>5</v>
      </c>
      <c r="F19" s="94" t="s">
        <v>115</v>
      </c>
      <c r="G19" s="95">
        <f t="shared" si="0"/>
        <v>200</v>
      </c>
      <c r="H19" s="96">
        <f t="shared" si="1"/>
        <v>2750</v>
      </c>
      <c r="I19" s="97">
        <v>5</v>
      </c>
      <c r="J19" s="98">
        <v>15</v>
      </c>
      <c r="K19" s="98" t="s">
        <v>28</v>
      </c>
      <c r="L19" s="100"/>
    </row>
    <row r="20" spans="1:12" ht="15.75" x14ac:dyDescent="0.25">
      <c r="A20" s="140"/>
      <c r="B20" s="49">
        <v>1</v>
      </c>
      <c r="C20" s="63" t="s">
        <v>3</v>
      </c>
      <c r="D20" s="65">
        <v>200</v>
      </c>
      <c r="E20" s="6" t="s">
        <v>5</v>
      </c>
      <c r="F20" s="94" t="s">
        <v>114</v>
      </c>
      <c r="G20" s="95">
        <f t="shared" si="0"/>
        <v>200</v>
      </c>
      <c r="H20" s="96">
        <f t="shared" si="1"/>
        <v>2950</v>
      </c>
      <c r="I20" s="97">
        <v>5</v>
      </c>
      <c r="J20" s="98"/>
      <c r="K20" s="98" t="s">
        <v>25</v>
      </c>
      <c r="L20" s="100"/>
    </row>
    <row r="21" spans="1:12" ht="47.25" x14ac:dyDescent="0.25">
      <c r="A21" s="140"/>
      <c r="B21" s="90">
        <v>4</v>
      </c>
      <c r="C21" s="91" t="s">
        <v>3</v>
      </c>
      <c r="D21" s="92">
        <v>100</v>
      </c>
      <c r="E21" s="93" t="s">
        <v>4</v>
      </c>
      <c r="F21" s="94" t="s">
        <v>116</v>
      </c>
      <c r="G21" s="95">
        <f t="shared" si="0"/>
        <v>400</v>
      </c>
      <c r="H21" s="96">
        <f t="shared" si="1"/>
        <v>3350</v>
      </c>
      <c r="I21" s="97">
        <v>10</v>
      </c>
      <c r="J21" s="98">
        <v>15</v>
      </c>
      <c r="K21" s="98" t="s">
        <v>28</v>
      </c>
      <c r="L21" s="99"/>
    </row>
    <row r="22" spans="1:12" ht="15.75" x14ac:dyDescent="0.25">
      <c r="A22" s="140"/>
      <c r="B22" s="90">
        <v>1</v>
      </c>
      <c r="C22" s="91" t="s">
        <v>3</v>
      </c>
      <c r="D22" s="92">
        <v>200</v>
      </c>
      <c r="E22" s="93" t="s">
        <v>4</v>
      </c>
      <c r="F22" s="94" t="s">
        <v>114</v>
      </c>
      <c r="G22" s="95">
        <f t="shared" si="0"/>
        <v>200</v>
      </c>
      <c r="H22" s="96">
        <f t="shared" si="1"/>
        <v>3550</v>
      </c>
      <c r="I22" s="97">
        <v>4</v>
      </c>
      <c r="J22" s="98"/>
      <c r="K22" s="98" t="s">
        <v>25</v>
      </c>
      <c r="L22" s="99"/>
    </row>
    <row r="23" spans="1:12" ht="15.75" x14ac:dyDescent="0.25">
      <c r="A23" s="140"/>
      <c r="B23" s="90">
        <v>1</v>
      </c>
      <c r="C23" s="91" t="s">
        <v>3</v>
      </c>
      <c r="D23" s="92">
        <v>200</v>
      </c>
      <c r="E23" s="93" t="s">
        <v>19</v>
      </c>
      <c r="F23" s="94" t="s">
        <v>165</v>
      </c>
      <c r="G23" s="95">
        <f t="shared" si="0"/>
        <v>200</v>
      </c>
      <c r="H23" s="96">
        <f>H22+G23</f>
        <v>3750</v>
      </c>
      <c r="I23" s="97">
        <v>4</v>
      </c>
      <c r="J23" s="98"/>
      <c r="K23" s="98" t="s">
        <v>27</v>
      </c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3750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3750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3750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3750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3750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3750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3750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3750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50</v>
      </c>
      <c r="E34" s="6" t="s">
        <v>21</v>
      </c>
      <c r="F34" s="6" t="s">
        <v>35</v>
      </c>
      <c r="G34" s="43">
        <f t="shared" ref="G34:G35" si="3">B34*D34</f>
        <v>50</v>
      </c>
      <c r="H34" s="36">
        <f>H31+G34</f>
        <v>3800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99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265D-CB3C-4422-9951-910D26675153}">
  <dimension ref="A1:L47"/>
  <sheetViews>
    <sheetView zoomScaleNormal="100" workbookViewId="0">
      <selection activeCell="F19" sqref="F19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43866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1000</v>
      </c>
      <c r="I11" s="37">
        <v>10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500</v>
      </c>
      <c r="E14" s="6" t="s">
        <v>50</v>
      </c>
      <c r="F14" s="10" t="s">
        <v>110</v>
      </c>
      <c r="G14" s="95">
        <f t="shared" ref="G14:G31" si="0">B14*D14</f>
        <v>500</v>
      </c>
      <c r="H14" s="96">
        <f>H11+G14</f>
        <v>1500</v>
      </c>
      <c r="I14" s="97">
        <v>10</v>
      </c>
      <c r="J14" s="98">
        <v>20</v>
      </c>
      <c r="K14" s="98" t="s">
        <v>28</v>
      </c>
      <c r="L14" s="99" t="s">
        <v>44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7</v>
      </c>
      <c r="F15" s="94" t="s">
        <v>166</v>
      </c>
      <c r="G15" s="95">
        <f t="shared" si="0"/>
        <v>200</v>
      </c>
      <c r="H15" s="96">
        <f>H14+G15</f>
        <v>1700</v>
      </c>
      <c r="I15" s="97">
        <v>6</v>
      </c>
      <c r="J15" s="98"/>
      <c r="K15" s="98" t="s">
        <v>28</v>
      </c>
      <c r="L15" s="100" t="s">
        <v>17</v>
      </c>
    </row>
    <row r="16" spans="1:12" ht="15.75" x14ac:dyDescent="0.25">
      <c r="A16" s="140"/>
      <c r="B16" s="90">
        <v>1</v>
      </c>
      <c r="C16" s="91" t="s">
        <v>3</v>
      </c>
      <c r="D16" s="92">
        <v>150</v>
      </c>
      <c r="E16" s="93" t="s">
        <v>7</v>
      </c>
      <c r="F16" s="94" t="s">
        <v>112</v>
      </c>
      <c r="G16" s="95">
        <f t="shared" si="0"/>
        <v>150</v>
      </c>
      <c r="H16" s="96">
        <f>H15+G16</f>
        <v>1850</v>
      </c>
      <c r="I16" s="97">
        <v>3</v>
      </c>
      <c r="J16" s="98"/>
      <c r="K16" s="98" t="s">
        <v>25</v>
      </c>
      <c r="L16" s="100" t="s">
        <v>17</v>
      </c>
    </row>
    <row r="17" spans="1:12" ht="47.25" x14ac:dyDescent="0.25">
      <c r="A17" s="140"/>
      <c r="B17" s="90">
        <v>1</v>
      </c>
      <c r="C17" s="91" t="s">
        <v>3</v>
      </c>
      <c r="D17" s="92">
        <v>200</v>
      </c>
      <c r="E17" s="94" t="s">
        <v>6</v>
      </c>
      <c r="F17" s="94" t="s">
        <v>167</v>
      </c>
      <c r="G17" s="95">
        <f t="shared" si="0"/>
        <v>200</v>
      </c>
      <c r="H17" s="96">
        <f t="shared" ref="H17:H22" si="1">H16+G17</f>
        <v>2050</v>
      </c>
      <c r="I17" s="97">
        <v>10</v>
      </c>
      <c r="J17" s="98">
        <v>15</v>
      </c>
      <c r="K17" s="98" t="s">
        <v>28</v>
      </c>
      <c r="L17" s="100" t="s">
        <v>17</v>
      </c>
    </row>
    <row r="18" spans="1:12" ht="15.75" x14ac:dyDescent="0.25">
      <c r="A18" s="140"/>
      <c r="B18" s="90">
        <v>1</v>
      </c>
      <c r="C18" s="91" t="s">
        <v>3</v>
      </c>
      <c r="D18" s="92">
        <v>200</v>
      </c>
      <c r="E18" s="93" t="s">
        <v>6</v>
      </c>
      <c r="F18" s="94" t="s">
        <v>114</v>
      </c>
      <c r="G18" s="95">
        <f t="shared" si="0"/>
        <v>200</v>
      </c>
      <c r="H18" s="96">
        <f t="shared" si="1"/>
        <v>2250</v>
      </c>
      <c r="I18" s="97">
        <v>4</v>
      </c>
      <c r="J18" s="98"/>
      <c r="K18" s="98" t="s">
        <v>25</v>
      </c>
      <c r="L18" s="100" t="s">
        <v>17</v>
      </c>
    </row>
    <row r="19" spans="1:12" ht="63" x14ac:dyDescent="0.25">
      <c r="A19" s="140"/>
      <c r="B19" s="90">
        <v>1</v>
      </c>
      <c r="C19" s="91" t="s">
        <v>3</v>
      </c>
      <c r="D19" s="92">
        <v>200</v>
      </c>
      <c r="E19" s="93" t="s">
        <v>5</v>
      </c>
      <c r="F19" s="94" t="s">
        <v>168</v>
      </c>
      <c r="G19" s="95">
        <f t="shared" si="0"/>
        <v>200</v>
      </c>
      <c r="H19" s="96">
        <f t="shared" si="1"/>
        <v>2450</v>
      </c>
      <c r="I19" s="97">
        <v>5</v>
      </c>
      <c r="J19" s="98">
        <v>15</v>
      </c>
      <c r="K19" s="98" t="s">
        <v>28</v>
      </c>
      <c r="L19" s="100"/>
    </row>
    <row r="20" spans="1:12" ht="15.75" x14ac:dyDescent="0.25">
      <c r="A20" s="140"/>
      <c r="B20" s="49">
        <v>1</v>
      </c>
      <c r="C20" s="63" t="s">
        <v>3</v>
      </c>
      <c r="D20" s="65">
        <v>200</v>
      </c>
      <c r="E20" s="6" t="s">
        <v>5</v>
      </c>
      <c r="F20" s="94" t="s">
        <v>114</v>
      </c>
      <c r="G20" s="95">
        <f t="shared" si="0"/>
        <v>200</v>
      </c>
      <c r="H20" s="96">
        <f t="shared" si="1"/>
        <v>2650</v>
      </c>
      <c r="I20" s="97">
        <v>5</v>
      </c>
      <c r="J20" s="98"/>
      <c r="K20" s="98" t="s">
        <v>25</v>
      </c>
      <c r="L20" s="100"/>
    </row>
    <row r="21" spans="1:12" ht="47.25" x14ac:dyDescent="0.25">
      <c r="A21" s="140"/>
      <c r="B21" s="90">
        <v>1</v>
      </c>
      <c r="C21" s="91" t="s">
        <v>3</v>
      </c>
      <c r="D21" s="92">
        <v>200</v>
      </c>
      <c r="E21" s="93" t="s">
        <v>4</v>
      </c>
      <c r="F21" s="94" t="s">
        <v>169</v>
      </c>
      <c r="G21" s="95">
        <f t="shared" si="0"/>
        <v>200</v>
      </c>
      <c r="H21" s="96">
        <f t="shared" si="1"/>
        <v>2850</v>
      </c>
      <c r="I21" s="97">
        <v>10</v>
      </c>
      <c r="J21" s="98">
        <v>15</v>
      </c>
      <c r="K21" s="98" t="s">
        <v>28</v>
      </c>
      <c r="L21" s="99"/>
    </row>
    <row r="22" spans="1:12" ht="15.75" x14ac:dyDescent="0.25">
      <c r="A22" s="140"/>
      <c r="B22" s="90">
        <v>1</v>
      </c>
      <c r="C22" s="91" t="s">
        <v>3</v>
      </c>
      <c r="D22" s="92">
        <v>200</v>
      </c>
      <c r="E22" s="93" t="s">
        <v>4</v>
      </c>
      <c r="F22" s="94" t="s">
        <v>114</v>
      </c>
      <c r="G22" s="95">
        <f t="shared" si="0"/>
        <v>200</v>
      </c>
      <c r="H22" s="96">
        <f t="shared" si="1"/>
        <v>3050</v>
      </c>
      <c r="I22" s="97">
        <v>4</v>
      </c>
      <c r="J22" s="98"/>
      <c r="K22" s="98" t="s">
        <v>25</v>
      </c>
      <c r="L22" s="99"/>
    </row>
    <row r="23" spans="1:12" ht="47.25" x14ac:dyDescent="0.25">
      <c r="A23" s="140"/>
      <c r="B23" s="90">
        <v>1</v>
      </c>
      <c r="C23" s="91" t="s">
        <v>3</v>
      </c>
      <c r="D23" s="92">
        <v>400</v>
      </c>
      <c r="E23" s="93" t="s">
        <v>4</v>
      </c>
      <c r="F23" s="94" t="s">
        <v>170</v>
      </c>
      <c r="G23" s="95">
        <f t="shared" si="0"/>
        <v>400</v>
      </c>
      <c r="H23" s="96">
        <f>H22+G23</f>
        <v>3450</v>
      </c>
      <c r="I23" s="97">
        <v>6</v>
      </c>
      <c r="J23" s="98"/>
      <c r="K23" s="98" t="s">
        <v>27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200</v>
      </c>
      <c r="E24" s="93" t="s">
        <v>19</v>
      </c>
      <c r="F24" s="94" t="s">
        <v>165</v>
      </c>
      <c r="G24" s="95">
        <f t="shared" si="0"/>
        <v>200</v>
      </c>
      <c r="H24" s="96">
        <f>H23+G24</f>
        <v>3650</v>
      </c>
      <c r="I24" s="97">
        <v>4</v>
      </c>
      <c r="J24" s="98"/>
      <c r="K24" s="98" t="s">
        <v>27</v>
      </c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3650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3650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3650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3650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3650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3650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3650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150</v>
      </c>
      <c r="E34" s="6" t="s">
        <v>21</v>
      </c>
      <c r="F34" s="6" t="s">
        <v>35</v>
      </c>
      <c r="G34" s="43">
        <f t="shared" ref="G34:G35" si="3">B34*D34</f>
        <v>150</v>
      </c>
      <c r="H34" s="36">
        <f>H31+G34</f>
        <v>3800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105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2617-4F5A-4CEA-835D-E2D9AF2C62E2}">
  <dimension ref="A1:L47"/>
  <sheetViews>
    <sheetView zoomScaleNormal="100" workbookViewId="0">
      <selection activeCell="F25" sqref="F2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43868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700</v>
      </c>
      <c r="E11" s="6" t="s">
        <v>37</v>
      </c>
      <c r="F11" s="10" t="s">
        <v>171</v>
      </c>
      <c r="G11" s="43">
        <f>B11*D11</f>
        <v>700</v>
      </c>
      <c r="H11" s="36">
        <f>H10+G11</f>
        <v>1200</v>
      </c>
      <c r="I11" s="37">
        <v>10</v>
      </c>
      <c r="J11" s="61"/>
      <c r="K11" s="101" t="s">
        <v>49</v>
      </c>
      <c r="L11" s="138" t="s">
        <v>172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700</v>
      </c>
      <c r="E14" s="6" t="s">
        <v>50</v>
      </c>
      <c r="F14" s="10" t="s">
        <v>173</v>
      </c>
      <c r="G14" s="95">
        <f t="shared" ref="G14:G31" si="0">B14*D14</f>
        <v>700</v>
      </c>
      <c r="H14" s="96">
        <f>H11+G14</f>
        <v>1900</v>
      </c>
      <c r="I14" s="97">
        <v>10</v>
      </c>
      <c r="J14" s="98">
        <v>15</v>
      </c>
      <c r="K14" s="98" t="s">
        <v>28</v>
      </c>
      <c r="L14" s="99" t="s">
        <v>174</v>
      </c>
    </row>
    <row r="15" spans="1:12" ht="31.5" x14ac:dyDescent="0.25">
      <c r="A15" s="140"/>
      <c r="B15" s="90">
        <v>1</v>
      </c>
      <c r="C15" s="91" t="s">
        <v>3</v>
      </c>
      <c r="D15" s="92">
        <v>100</v>
      </c>
      <c r="E15" s="93" t="s">
        <v>7</v>
      </c>
      <c r="F15" s="94" t="s">
        <v>175</v>
      </c>
      <c r="G15" s="95">
        <f t="shared" si="0"/>
        <v>100</v>
      </c>
      <c r="H15" s="96">
        <f>H14+G15</f>
        <v>2000</v>
      </c>
      <c r="I15" s="97">
        <v>6</v>
      </c>
      <c r="J15" s="98">
        <v>10</v>
      </c>
      <c r="K15" s="98" t="s">
        <v>28</v>
      </c>
      <c r="L15" s="100" t="s">
        <v>17</v>
      </c>
    </row>
    <row r="16" spans="1:12" ht="15.75" x14ac:dyDescent="0.25">
      <c r="A16" s="140"/>
      <c r="B16" s="90">
        <v>1</v>
      </c>
      <c r="C16" s="91" t="s">
        <v>3</v>
      </c>
      <c r="D16" s="92">
        <v>150</v>
      </c>
      <c r="E16" s="93" t="s">
        <v>7</v>
      </c>
      <c r="F16" s="94" t="s">
        <v>112</v>
      </c>
      <c r="G16" s="95">
        <f t="shared" si="0"/>
        <v>150</v>
      </c>
      <c r="H16" s="96">
        <f>H15+G16</f>
        <v>2150</v>
      </c>
      <c r="I16" s="97">
        <v>3</v>
      </c>
      <c r="J16" s="98"/>
      <c r="K16" s="98" t="s">
        <v>25</v>
      </c>
      <c r="L16" s="100" t="s">
        <v>17</v>
      </c>
    </row>
    <row r="17" spans="1:12" ht="47.25" x14ac:dyDescent="0.25">
      <c r="A17" s="140"/>
      <c r="B17" s="90">
        <v>1</v>
      </c>
      <c r="C17" s="91" t="s">
        <v>3</v>
      </c>
      <c r="D17" s="92">
        <v>100</v>
      </c>
      <c r="E17" s="94" t="s">
        <v>6</v>
      </c>
      <c r="F17" s="94" t="s">
        <v>177</v>
      </c>
      <c r="G17" s="95">
        <f t="shared" si="0"/>
        <v>100</v>
      </c>
      <c r="H17" s="96">
        <f t="shared" ref="H17:H22" si="1">H16+G17</f>
        <v>2250</v>
      </c>
      <c r="I17" s="97">
        <v>10</v>
      </c>
      <c r="J17" s="98">
        <v>10</v>
      </c>
      <c r="K17" s="98" t="s">
        <v>28</v>
      </c>
      <c r="L17" s="100" t="s">
        <v>17</v>
      </c>
    </row>
    <row r="18" spans="1:12" ht="15.75" x14ac:dyDescent="0.25">
      <c r="A18" s="140"/>
      <c r="B18" s="90">
        <v>2</v>
      </c>
      <c r="C18" s="91" t="s">
        <v>3</v>
      </c>
      <c r="D18" s="92">
        <v>150</v>
      </c>
      <c r="E18" s="93" t="s">
        <v>6</v>
      </c>
      <c r="F18" s="94" t="s">
        <v>176</v>
      </c>
      <c r="G18" s="95">
        <f t="shared" si="0"/>
        <v>300</v>
      </c>
      <c r="H18" s="96">
        <f t="shared" si="1"/>
        <v>2550</v>
      </c>
      <c r="I18" s="97">
        <v>4</v>
      </c>
      <c r="J18" s="98">
        <v>15</v>
      </c>
      <c r="K18" s="98" t="s">
        <v>25</v>
      </c>
      <c r="L18" s="100" t="s">
        <v>17</v>
      </c>
    </row>
    <row r="19" spans="1:12" ht="63" x14ac:dyDescent="0.25">
      <c r="A19" s="140"/>
      <c r="B19" s="90">
        <v>1</v>
      </c>
      <c r="C19" s="91" t="s">
        <v>3</v>
      </c>
      <c r="D19" s="92">
        <v>100</v>
      </c>
      <c r="E19" s="93" t="s">
        <v>5</v>
      </c>
      <c r="F19" s="94" t="s">
        <v>178</v>
      </c>
      <c r="G19" s="95">
        <f t="shared" si="0"/>
        <v>100</v>
      </c>
      <c r="H19" s="96">
        <f t="shared" si="1"/>
        <v>2650</v>
      </c>
      <c r="I19" s="97">
        <v>5</v>
      </c>
      <c r="J19" s="98">
        <v>10</v>
      </c>
      <c r="K19" s="98" t="s">
        <v>28</v>
      </c>
      <c r="L19" s="100"/>
    </row>
    <row r="20" spans="1:12" ht="15.75" x14ac:dyDescent="0.25">
      <c r="A20" s="140"/>
      <c r="B20" s="49">
        <v>2</v>
      </c>
      <c r="C20" s="63" t="s">
        <v>3</v>
      </c>
      <c r="D20" s="65">
        <v>150</v>
      </c>
      <c r="E20" s="6" t="s">
        <v>5</v>
      </c>
      <c r="F20" s="94" t="s">
        <v>176</v>
      </c>
      <c r="G20" s="95">
        <f t="shared" si="0"/>
        <v>300</v>
      </c>
      <c r="H20" s="96">
        <f t="shared" si="1"/>
        <v>2950</v>
      </c>
      <c r="I20" s="97">
        <v>5</v>
      </c>
      <c r="J20" s="98">
        <v>15</v>
      </c>
      <c r="K20" s="98" t="s">
        <v>25</v>
      </c>
      <c r="L20" s="100"/>
    </row>
    <row r="21" spans="1:12" ht="47.25" x14ac:dyDescent="0.25">
      <c r="A21" s="140"/>
      <c r="B21" s="90">
        <v>1</v>
      </c>
      <c r="C21" s="91" t="s">
        <v>3</v>
      </c>
      <c r="D21" s="92">
        <v>100</v>
      </c>
      <c r="E21" s="93" t="s">
        <v>4</v>
      </c>
      <c r="F21" s="94" t="s">
        <v>179</v>
      </c>
      <c r="G21" s="95">
        <f t="shared" si="0"/>
        <v>100</v>
      </c>
      <c r="H21" s="96">
        <f t="shared" si="1"/>
        <v>3050</v>
      </c>
      <c r="I21" s="97">
        <v>10</v>
      </c>
      <c r="J21" s="98">
        <v>15</v>
      </c>
      <c r="K21" s="98" t="s">
        <v>28</v>
      </c>
      <c r="L21" s="99"/>
    </row>
    <row r="22" spans="1:12" ht="15.75" x14ac:dyDescent="0.25">
      <c r="A22" s="140"/>
      <c r="B22" s="90">
        <v>2</v>
      </c>
      <c r="C22" s="91" t="s">
        <v>3</v>
      </c>
      <c r="D22" s="92">
        <v>150</v>
      </c>
      <c r="E22" s="93" t="s">
        <v>4</v>
      </c>
      <c r="F22" s="94" t="s">
        <v>176</v>
      </c>
      <c r="G22" s="95">
        <f t="shared" si="0"/>
        <v>300</v>
      </c>
      <c r="H22" s="96">
        <f t="shared" si="1"/>
        <v>3350</v>
      </c>
      <c r="I22" s="97">
        <v>4</v>
      </c>
      <c r="J22" s="98"/>
      <c r="K22" s="98" t="s">
        <v>25</v>
      </c>
      <c r="L22" s="99"/>
    </row>
    <row r="23" spans="1:12" ht="47.25" x14ac:dyDescent="0.25">
      <c r="A23" s="140"/>
      <c r="B23" s="90">
        <v>1</v>
      </c>
      <c r="C23" s="91" t="s">
        <v>3</v>
      </c>
      <c r="D23" s="92">
        <v>400</v>
      </c>
      <c r="E23" s="93" t="s">
        <v>4</v>
      </c>
      <c r="F23" s="94" t="s">
        <v>170</v>
      </c>
      <c r="G23" s="95">
        <f t="shared" si="0"/>
        <v>400</v>
      </c>
      <c r="H23" s="96">
        <f>H22+G23</f>
        <v>3750</v>
      </c>
      <c r="I23" s="97">
        <v>6</v>
      </c>
      <c r="J23" s="98"/>
      <c r="K23" s="98" t="s">
        <v>27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100</v>
      </c>
      <c r="E24" s="93" t="s">
        <v>19</v>
      </c>
      <c r="F24" s="94" t="s">
        <v>180</v>
      </c>
      <c r="G24" s="95">
        <f t="shared" si="0"/>
        <v>100</v>
      </c>
      <c r="H24" s="96">
        <f>H23+G24</f>
        <v>3850</v>
      </c>
      <c r="I24" s="97">
        <v>4</v>
      </c>
      <c r="J24" s="98"/>
      <c r="K24" s="98" t="s">
        <v>27</v>
      </c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3850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3850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3850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3850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3850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3850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3850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150</v>
      </c>
      <c r="E34" s="6" t="s">
        <v>21</v>
      </c>
      <c r="F34" s="6" t="s">
        <v>35</v>
      </c>
      <c r="G34" s="43">
        <f t="shared" ref="G34:G35" si="3">B34*D34</f>
        <v>150</v>
      </c>
      <c r="H34" s="36">
        <f>H31+G34</f>
        <v>4000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4000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4000</v>
      </c>
      <c r="I36" s="143">
        <f>SUM(I8:I35)</f>
        <v>105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4000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958F5-4FF1-4655-A4F5-AB058001A4B2}">
  <dimension ref="A1:L47"/>
  <sheetViews>
    <sheetView zoomScaleNormal="100" workbookViewId="0">
      <selection activeCell="I33" sqref="I33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43871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800</v>
      </c>
      <c r="E11" s="6" t="s">
        <v>37</v>
      </c>
      <c r="F11" s="10" t="s">
        <v>181</v>
      </c>
      <c r="G11" s="43">
        <f>B11*D11</f>
        <v>800</v>
      </c>
      <c r="H11" s="36">
        <f>H10+G11</f>
        <v>1300</v>
      </c>
      <c r="I11" s="37">
        <v>16</v>
      </c>
      <c r="J11" s="61"/>
      <c r="K11" s="101" t="s">
        <v>49</v>
      </c>
      <c r="L11" s="138" t="s">
        <v>172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800</v>
      </c>
      <c r="E14" s="6" t="s">
        <v>50</v>
      </c>
      <c r="F14" s="10" t="s">
        <v>182</v>
      </c>
      <c r="G14" s="95">
        <f t="shared" ref="G14:G31" si="0">B14*D14</f>
        <v>800</v>
      </c>
      <c r="H14" s="96">
        <f>H11+G14</f>
        <v>2100</v>
      </c>
      <c r="I14" s="97">
        <v>14</v>
      </c>
      <c r="J14" s="98"/>
      <c r="K14" s="98" t="s">
        <v>28</v>
      </c>
      <c r="L14" s="99" t="s">
        <v>174</v>
      </c>
    </row>
    <row r="15" spans="1:12" ht="47.25" x14ac:dyDescent="0.25">
      <c r="A15" s="140"/>
      <c r="B15" s="90">
        <v>2</v>
      </c>
      <c r="C15" s="91" t="s">
        <v>3</v>
      </c>
      <c r="D15" s="92">
        <v>150</v>
      </c>
      <c r="E15" s="93" t="s">
        <v>7</v>
      </c>
      <c r="F15" s="94" t="s">
        <v>183</v>
      </c>
      <c r="G15" s="95">
        <f t="shared" si="0"/>
        <v>300</v>
      </c>
      <c r="H15" s="96">
        <f>H14+G15</f>
        <v>2400</v>
      </c>
      <c r="I15" s="97">
        <v>6</v>
      </c>
      <c r="J15" s="98">
        <v>20</v>
      </c>
      <c r="K15" s="98" t="s">
        <v>142</v>
      </c>
      <c r="L15" s="100" t="s">
        <v>17</v>
      </c>
    </row>
    <row r="16" spans="1:12" ht="47.25" x14ac:dyDescent="0.25">
      <c r="A16" s="140"/>
      <c r="B16" s="90">
        <v>3</v>
      </c>
      <c r="C16" s="91" t="s">
        <v>3</v>
      </c>
      <c r="D16" s="92">
        <v>150</v>
      </c>
      <c r="E16" s="94" t="s">
        <v>6</v>
      </c>
      <c r="F16" s="94" t="s">
        <v>184</v>
      </c>
      <c r="G16" s="95">
        <f t="shared" si="0"/>
        <v>450</v>
      </c>
      <c r="H16" s="96">
        <f>H15+G16</f>
        <v>2850</v>
      </c>
      <c r="I16" s="97">
        <v>10</v>
      </c>
      <c r="J16" s="98">
        <v>20</v>
      </c>
      <c r="K16" s="98" t="s">
        <v>142</v>
      </c>
      <c r="L16" s="100" t="s">
        <v>17</v>
      </c>
    </row>
    <row r="17" spans="1:12" ht="15.75" x14ac:dyDescent="0.25">
      <c r="A17" s="140"/>
      <c r="B17" s="90">
        <v>1</v>
      </c>
      <c r="C17" s="91" t="s">
        <v>3</v>
      </c>
      <c r="D17" s="92">
        <v>50</v>
      </c>
      <c r="E17" s="93" t="s">
        <v>21</v>
      </c>
      <c r="F17" s="94" t="s">
        <v>124</v>
      </c>
      <c r="G17" s="95">
        <f t="shared" si="0"/>
        <v>50</v>
      </c>
      <c r="H17" s="96">
        <f t="shared" ref="H17:H22" si="1">H16+G17</f>
        <v>2900</v>
      </c>
      <c r="I17" s="97">
        <v>3</v>
      </c>
      <c r="J17" s="98"/>
      <c r="K17" s="98" t="s">
        <v>26</v>
      </c>
      <c r="L17" s="100" t="s">
        <v>125</v>
      </c>
    </row>
    <row r="18" spans="1:12" ht="47.25" x14ac:dyDescent="0.25">
      <c r="A18" s="140"/>
      <c r="B18" s="90">
        <v>3</v>
      </c>
      <c r="C18" s="91" t="s">
        <v>3</v>
      </c>
      <c r="D18" s="92">
        <v>150</v>
      </c>
      <c r="E18" s="93" t="s">
        <v>4</v>
      </c>
      <c r="F18" s="94" t="s">
        <v>186</v>
      </c>
      <c r="G18" s="95">
        <f t="shared" si="0"/>
        <v>450</v>
      </c>
      <c r="H18" s="96">
        <f t="shared" si="1"/>
        <v>3350</v>
      </c>
      <c r="I18" s="97">
        <v>10</v>
      </c>
      <c r="J18" s="98">
        <v>20</v>
      </c>
      <c r="K18" s="98" t="s">
        <v>142</v>
      </c>
      <c r="L18" s="100" t="s">
        <v>17</v>
      </c>
    </row>
    <row r="19" spans="1:12" ht="47.25" x14ac:dyDescent="0.25">
      <c r="A19" s="140"/>
      <c r="B19" s="90">
        <v>2</v>
      </c>
      <c r="C19" s="91" t="s">
        <v>3</v>
      </c>
      <c r="D19" s="92">
        <v>150</v>
      </c>
      <c r="E19" s="93" t="s">
        <v>5</v>
      </c>
      <c r="F19" s="94" t="s">
        <v>185</v>
      </c>
      <c r="G19" s="95">
        <f t="shared" si="0"/>
        <v>300</v>
      </c>
      <c r="H19" s="96">
        <f t="shared" si="1"/>
        <v>3650</v>
      </c>
      <c r="I19" s="97">
        <v>8</v>
      </c>
      <c r="J19" s="98">
        <v>20</v>
      </c>
      <c r="K19" s="98" t="s">
        <v>142</v>
      </c>
      <c r="L19" s="100"/>
    </row>
    <row r="20" spans="1:12" ht="15.75" x14ac:dyDescent="0.25">
      <c r="A20" s="140"/>
      <c r="B20" s="90">
        <v>2</v>
      </c>
      <c r="C20" s="91" t="s">
        <v>3</v>
      </c>
      <c r="D20" s="92">
        <v>100</v>
      </c>
      <c r="E20" s="93" t="s">
        <v>19</v>
      </c>
      <c r="F20" s="94" t="s">
        <v>187</v>
      </c>
      <c r="G20" s="95">
        <f t="shared" si="0"/>
        <v>200</v>
      </c>
      <c r="H20" s="96">
        <f t="shared" si="1"/>
        <v>3850</v>
      </c>
      <c r="I20" s="97">
        <v>4</v>
      </c>
      <c r="J20" s="98">
        <v>20</v>
      </c>
      <c r="K20" s="98" t="s">
        <v>27</v>
      </c>
      <c r="L20" s="100" t="s">
        <v>125</v>
      </c>
    </row>
    <row r="21" spans="1:12" ht="15.75" x14ac:dyDescent="0.25">
      <c r="A21" s="140"/>
      <c r="B21" s="90"/>
      <c r="C21" s="91"/>
      <c r="D21" s="92"/>
      <c r="E21" s="93"/>
      <c r="F21" s="94"/>
      <c r="G21" s="95">
        <f t="shared" si="0"/>
        <v>0</v>
      </c>
      <c r="H21" s="96">
        <f t="shared" si="1"/>
        <v>3850</v>
      </c>
      <c r="I21" s="97"/>
      <c r="J21" s="98"/>
      <c r="K21" s="98"/>
      <c r="L21" s="99"/>
    </row>
    <row r="22" spans="1:12" ht="15.75" x14ac:dyDescent="0.25">
      <c r="A22" s="140"/>
      <c r="B22" s="90"/>
      <c r="C22" s="91"/>
      <c r="D22" s="92"/>
      <c r="E22" s="93"/>
      <c r="F22" s="94"/>
      <c r="G22" s="95">
        <f t="shared" si="0"/>
        <v>0</v>
      </c>
      <c r="H22" s="96">
        <f t="shared" si="1"/>
        <v>3850</v>
      </c>
      <c r="I22" s="97"/>
      <c r="J22" s="98"/>
      <c r="K22" s="98"/>
      <c r="L22" s="100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3850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3850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3850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3850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3850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3850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3850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3850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3850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150</v>
      </c>
      <c r="E34" s="6" t="s">
        <v>21</v>
      </c>
      <c r="F34" s="6" t="s">
        <v>35</v>
      </c>
      <c r="G34" s="43">
        <f t="shared" ref="G34:G35" si="3">B34*D34</f>
        <v>150</v>
      </c>
      <c r="H34" s="36">
        <f>H31+G34</f>
        <v>4000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4000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4000</v>
      </c>
      <c r="I36" s="143">
        <f>SUM(I8:I35)</f>
        <v>101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4000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1E33-D1B8-4242-8E2D-4661B8D1CB3C}">
  <dimension ref="A1:L47"/>
  <sheetViews>
    <sheetView topLeftCell="A7" zoomScaleNormal="100"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43873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48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800</v>
      </c>
      <c r="E11" s="6" t="s">
        <v>37</v>
      </c>
      <c r="F11" s="10" t="s">
        <v>181</v>
      </c>
      <c r="G11" s="43">
        <f>B11*D11</f>
        <v>800</v>
      </c>
      <c r="H11" s="36">
        <f>H10+G11</f>
        <v>1200</v>
      </c>
      <c r="I11" s="37">
        <v>16</v>
      </c>
      <c r="J11" s="61"/>
      <c r="K11" s="101" t="s">
        <v>49</v>
      </c>
      <c r="L11" s="138" t="s">
        <v>172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800</v>
      </c>
      <c r="E14" s="6" t="s">
        <v>50</v>
      </c>
      <c r="F14" s="10" t="s">
        <v>182</v>
      </c>
      <c r="G14" s="95">
        <f t="shared" ref="G14:G31" si="0">B14*D14</f>
        <v>800</v>
      </c>
      <c r="H14" s="96">
        <f>H11+G14</f>
        <v>2000</v>
      </c>
      <c r="I14" s="97">
        <v>14</v>
      </c>
      <c r="J14" s="98"/>
      <c r="K14" s="98" t="s">
        <v>28</v>
      </c>
      <c r="L14" s="99" t="s">
        <v>174</v>
      </c>
    </row>
    <row r="15" spans="1:12" ht="47.25" x14ac:dyDescent="0.25">
      <c r="A15" s="140"/>
      <c r="B15" s="90">
        <v>3</v>
      </c>
      <c r="C15" s="91" t="s">
        <v>3</v>
      </c>
      <c r="D15" s="92">
        <v>100</v>
      </c>
      <c r="E15" s="93" t="s">
        <v>7</v>
      </c>
      <c r="F15" s="94" t="s">
        <v>188</v>
      </c>
      <c r="G15" s="95">
        <f t="shared" si="0"/>
        <v>300</v>
      </c>
      <c r="H15" s="96">
        <f>H14+G15</f>
        <v>2300</v>
      </c>
      <c r="I15" s="97">
        <v>8</v>
      </c>
      <c r="J15" s="98">
        <v>30</v>
      </c>
      <c r="K15" s="98" t="s">
        <v>142</v>
      </c>
      <c r="L15" s="100" t="s">
        <v>17</v>
      </c>
    </row>
    <row r="16" spans="1:12" ht="31.5" x14ac:dyDescent="0.25">
      <c r="A16" s="140"/>
      <c r="B16" s="90">
        <v>3</v>
      </c>
      <c r="C16" s="91" t="s">
        <v>3</v>
      </c>
      <c r="D16" s="92">
        <v>100</v>
      </c>
      <c r="E16" s="94" t="s">
        <v>6</v>
      </c>
      <c r="F16" s="94" t="s">
        <v>189</v>
      </c>
      <c r="G16" s="95">
        <f t="shared" si="0"/>
        <v>300</v>
      </c>
      <c r="H16" s="96">
        <f>H15+G16</f>
        <v>2600</v>
      </c>
      <c r="I16" s="97">
        <v>8</v>
      </c>
      <c r="J16" s="98">
        <v>20</v>
      </c>
      <c r="K16" s="98" t="s">
        <v>142</v>
      </c>
      <c r="L16" s="100" t="s">
        <v>17</v>
      </c>
    </row>
    <row r="17" spans="1:12" ht="15.75" x14ac:dyDescent="0.25">
      <c r="A17" s="140"/>
      <c r="B17" s="90">
        <v>1</v>
      </c>
      <c r="C17" s="91" t="s">
        <v>3</v>
      </c>
      <c r="D17" s="92">
        <v>100</v>
      </c>
      <c r="E17" s="93" t="s">
        <v>21</v>
      </c>
      <c r="F17" s="94" t="s">
        <v>124</v>
      </c>
      <c r="G17" s="95">
        <f t="shared" si="0"/>
        <v>100</v>
      </c>
      <c r="H17" s="96">
        <f t="shared" ref="H17:H22" si="1">H16+G17</f>
        <v>2700</v>
      </c>
      <c r="I17" s="97">
        <v>3</v>
      </c>
      <c r="J17" s="98"/>
      <c r="K17" s="98" t="s">
        <v>26</v>
      </c>
      <c r="L17" s="100" t="s">
        <v>125</v>
      </c>
    </row>
    <row r="18" spans="1:12" ht="31.5" x14ac:dyDescent="0.25">
      <c r="A18" s="140"/>
      <c r="B18" s="90">
        <v>4</v>
      </c>
      <c r="C18" s="91" t="s">
        <v>3</v>
      </c>
      <c r="D18" s="92">
        <v>100</v>
      </c>
      <c r="E18" s="93" t="s">
        <v>4</v>
      </c>
      <c r="F18" s="94" t="s">
        <v>190</v>
      </c>
      <c r="G18" s="95">
        <f t="shared" si="0"/>
        <v>400</v>
      </c>
      <c r="H18" s="96">
        <f t="shared" si="1"/>
        <v>3100</v>
      </c>
      <c r="I18" s="97">
        <v>10</v>
      </c>
      <c r="J18" s="98">
        <v>20</v>
      </c>
      <c r="K18" s="98" t="s">
        <v>142</v>
      </c>
      <c r="L18" s="100" t="s">
        <v>17</v>
      </c>
    </row>
    <row r="19" spans="1:12" ht="15.75" x14ac:dyDescent="0.25">
      <c r="A19" s="140"/>
      <c r="B19" s="90">
        <v>1</v>
      </c>
      <c r="C19" s="91" t="s">
        <v>3</v>
      </c>
      <c r="D19" s="92">
        <v>100</v>
      </c>
      <c r="E19" s="93" t="s">
        <v>21</v>
      </c>
      <c r="F19" s="94" t="s">
        <v>124</v>
      </c>
      <c r="G19" s="95">
        <f t="shared" si="0"/>
        <v>100</v>
      </c>
      <c r="H19" s="96">
        <f t="shared" si="1"/>
        <v>3200</v>
      </c>
      <c r="I19" s="97">
        <v>3</v>
      </c>
      <c r="J19" s="98">
        <v>20</v>
      </c>
      <c r="K19" s="98" t="s">
        <v>26</v>
      </c>
      <c r="L19" s="100" t="s">
        <v>125</v>
      </c>
    </row>
    <row r="20" spans="1:12" ht="31.5" x14ac:dyDescent="0.25">
      <c r="A20" s="140"/>
      <c r="B20" s="90">
        <v>3</v>
      </c>
      <c r="C20" s="91" t="s">
        <v>3</v>
      </c>
      <c r="D20" s="92">
        <v>100</v>
      </c>
      <c r="E20" s="93" t="s">
        <v>5</v>
      </c>
      <c r="F20" s="94" t="s">
        <v>191</v>
      </c>
      <c r="G20" s="95">
        <f t="shared" si="0"/>
        <v>300</v>
      </c>
      <c r="H20" s="96">
        <f t="shared" si="1"/>
        <v>3500</v>
      </c>
      <c r="I20" s="97">
        <v>8</v>
      </c>
      <c r="J20" s="98">
        <v>20</v>
      </c>
      <c r="K20" s="98" t="s">
        <v>142</v>
      </c>
      <c r="L20" s="100"/>
    </row>
    <row r="21" spans="1:12" ht="15.75" x14ac:dyDescent="0.25">
      <c r="A21" s="140"/>
      <c r="B21" s="90">
        <v>1</v>
      </c>
      <c r="C21" s="91" t="s">
        <v>3</v>
      </c>
      <c r="D21" s="92">
        <v>100</v>
      </c>
      <c r="E21" s="93" t="s">
        <v>21</v>
      </c>
      <c r="F21" s="94" t="s">
        <v>124</v>
      </c>
      <c r="G21" s="95">
        <f t="shared" si="0"/>
        <v>100</v>
      </c>
      <c r="H21" s="96">
        <f t="shared" si="1"/>
        <v>3600</v>
      </c>
      <c r="I21" s="97">
        <v>3</v>
      </c>
      <c r="J21" s="98">
        <v>20</v>
      </c>
      <c r="K21" s="98" t="s">
        <v>26</v>
      </c>
      <c r="L21" s="100" t="s">
        <v>125</v>
      </c>
    </row>
    <row r="22" spans="1:12" ht="15.75" x14ac:dyDescent="0.25">
      <c r="A22" s="140"/>
      <c r="B22" s="90">
        <v>3</v>
      </c>
      <c r="C22" s="91" t="s">
        <v>3</v>
      </c>
      <c r="D22" s="92">
        <v>100</v>
      </c>
      <c r="E22" s="93" t="s">
        <v>19</v>
      </c>
      <c r="F22" s="94" t="s">
        <v>192</v>
      </c>
      <c r="G22" s="95">
        <f t="shared" si="0"/>
        <v>300</v>
      </c>
      <c r="H22" s="96">
        <f t="shared" si="1"/>
        <v>3900</v>
      </c>
      <c r="I22" s="97">
        <v>8</v>
      </c>
      <c r="J22" s="98">
        <v>20</v>
      </c>
      <c r="K22" s="98" t="s">
        <v>27</v>
      </c>
      <c r="L22" s="100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3900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3900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3900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3900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3900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3900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3900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3900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3900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100</v>
      </c>
      <c r="E34" s="6" t="s">
        <v>21</v>
      </c>
      <c r="F34" s="6" t="s">
        <v>35</v>
      </c>
      <c r="G34" s="43">
        <f t="shared" ref="G34:G35" si="3">B34*D34</f>
        <v>100</v>
      </c>
      <c r="H34" s="36">
        <f>H31+G34</f>
        <v>4000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4000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4000</v>
      </c>
      <c r="I36" s="143">
        <f>SUM(I8:I35)</f>
        <v>107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4000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0B005-33F2-4223-904D-128EE485732C}">
  <dimension ref="A1:L47"/>
  <sheetViews>
    <sheetView zoomScaleNormal="100" workbookViewId="0">
      <selection activeCell="L17" sqref="L1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43875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48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800</v>
      </c>
      <c r="E11" s="6" t="s">
        <v>37</v>
      </c>
      <c r="F11" s="10" t="s">
        <v>181</v>
      </c>
      <c r="G11" s="43">
        <f>B11*D11</f>
        <v>800</v>
      </c>
      <c r="H11" s="36">
        <f>H10+G11</f>
        <v>1200</v>
      </c>
      <c r="I11" s="37">
        <v>16</v>
      </c>
      <c r="J11" s="61"/>
      <c r="K11" s="101" t="s">
        <v>49</v>
      </c>
      <c r="L11" s="138" t="s">
        <v>172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800</v>
      </c>
      <c r="E14" s="6" t="s">
        <v>50</v>
      </c>
      <c r="F14" s="10" t="s">
        <v>182</v>
      </c>
      <c r="G14" s="95">
        <f t="shared" ref="G14:G31" si="0">B14*D14</f>
        <v>800</v>
      </c>
      <c r="H14" s="96">
        <f>H11+G14</f>
        <v>2000</v>
      </c>
      <c r="I14" s="97">
        <v>14</v>
      </c>
      <c r="J14" s="98"/>
      <c r="K14" s="98" t="s">
        <v>28</v>
      </c>
      <c r="L14" s="99" t="s">
        <v>174</v>
      </c>
    </row>
    <row r="15" spans="1:12" ht="47.25" x14ac:dyDescent="0.25">
      <c r="A15" s="140"/>
      <c r="B15" s="90">
        <v>2</v>
      </c>
      <c r="C15" s="91" t="s">
        <v>3</v>
      </c>
      <c r="D15" s="92">
        <v>100</v>
      </c>
      <c r="E15" s="93" t="s">
        <v>7</v>
      </c>
      <c r="F15" s="94" t="s">
        <v>188</v>
      </c>
      <c r="G15" s="95">
        <f t="shared" si="0"/>
        <v>200</v>
      </c>
      <c r="H15" s="96">
        <f>H14+G15</f>
        <v>2200</v>
      </c>
      <c r="I15" s="97">
        <v>8</v>
      </c>
      <c r="J15" s="98">
        <v>30</v>
      </c>
      <c r="K15" s="98" t="s">
        <v>142</v>
      </c>
      <c r="L15" s="100" t="s">
        <v>17</v>
      </c>
    </row>
    <row r="16" spans="1:12" ht="31.5" x14ac:dyDescent="0.25">
      <c r="A16" s="140"/>
      <c r="B16" s="90">
        <v>2</v>
      </c>
      <c r="C16" s="91" t="s">
        <v>3</v>
      </c>
      <c r="D16" s="92">
        <v>200</v>
      </c>
      <c r="E16" s="94" t="s">
        <v>6</v>
      </c>
      <c r="F16" s="94" t="s">
        <v>195</v>
      </c>
      <c r="G16" s="95">
        <f t="shared" si="0"/>
        <v>400</v>
      </c>
      <c r="H16" s="96">
        <f>H15+G16</f>
        <v>2600</v>
      </c>
      <c r="I16" s="97">
        <v>8</v>
      </c>
      <c r="J16" s="98">
        <v>20</v>
      </c>
      <c r="K16" s="98" t="s">
        <v>142</v>
      </c>
      <c r="L16" s="100" t="s">
        <v>17</v>
      </c>
    </row>
    <row r="17" spans="1:12" ht="15.75" x14ac:dyDescent="0.25">
      <c r="A17" s="140"/>
      <c r="B17" s="90">
        <v>1</v>
      </c>
      <c r="C17" s="91" t="s">
        <v>3</v>
      </c>
      <c r="D17" s="92">
        <v>100</v>
      </c>
      <c r="E17" s="93" t="s">
        <v>21</v>
      </c>
      <c r="F17" s="94" t="s">
        <v>124</v>
      </c>
      <c r="G17" s="95">
        <f t="shared" si="0"/>
        <v>100</v>
      </c>
      <c r="H17" s="96">
        <f t="shared" ref="H17:H22" si="1">H16+G17</f>
        <v>2700</v>
      </c>
      <c r="I17" s="97">
        <v>3</v>
      </c>
      <c r="J17" s="98"/>
      <c r="K17" s="98" t="s">
        <v>26</v>
      </c>
      <c r="L17" s="100" t="s">
        <v>125</v>
      </c>
    </row>
    <row r="18" spans="1:12" ht="31.5" x14ac:dyDescent="0.25">
      <c r="A18" s="140"/>
      <c r="B18" s="90">
        <v>2</v>
      </c>
      <c r="C18" s="91" t="s">
        <v>3</v>
      </c>
      <c r="D18" s="92">
        <v>200</v>
      </c>
      <c r="E18" s="93" t="s">
        <v>4</v>
      </c>
      <c r="F18" s="94" t="s">
        <v>194</v>
      </c>
      <c r="G18" s="95">
        <f t="shared" si="0"/>
        <v>400</v>
      </c>
      <c r="H18" s="96">
        <f t="shared" si="1"/>
        <v>3100</v>
      </c>
      <c r="I18" s="97">
        <v>10</v>
      </c>
      <c r="J18" s="98">
        <v>20</v>
      </c>
      <c r="K18" s="98" t="s">
        <v>142</v>
      </c>
      <c r="L18" s="100" t="s">
        <v>17</v>
      </c>
    </row>
    <row r="19" spans="1:12" ht="15.75" x14ac:dyDescent="0.25">
      <c r="A19" s="140"/>
      <c r="B19" s="90">
        <v>1</v>
      </c>
      <c r="C19" s="91" t="s">
        <v>3</v>
      </c>
      <c r="D19" s="92">
        <v>100</v>
      </c>
      <c r="E19" s="93" t="s">
        <v>21</v>
      </c>
      <c r="F19" s="94" t="s">
        <v>124</v>
      </c>
      <c r="G19" s="95">
        <f t="shared" si="0"/>
        <v>100</v>
      </c>
      <c r="H19" s="96">
        <f t="shared" si="1"/>
        <v>3200</v>
      </c>
      <c r="I19" s="97">
        <v>3</v>
      </c>
      <c r="J19" s="98">
        <v>20</v>
      </c>
      <c r="K19" s="98" t="s">
        <v>26</v>
      </c>
      <c r="L19" s="100" t="s">
        <v>125</v>
      </c>
    </row>
    <row r="20" spans="1:12" ht="31.5" x14ac:dyDescent="0.25">
      <c r="A20" s="140"/>
      <c r="B20" s="90">
        <v>2</v>
      </c>
      <c r="C20" s="91" t="s">
        <v>3</v>
      </c>
      <c r="D20" s="92">
        <v>200</v>
      </c>
      <c r="E20" s="93" t="s">
        <v>5</v>
      </c>
      <c r="F20" s="94" t="s">
        <v>193</v>
      </c>
      <c r="G20" s="95">
        <f t="shared" si="0"/>
        <v>400</v>
      </c>
      <c r="H20" s="96">
        <f t="shared" si="1"/>
        <v>3600</v>
      </c>
      <c r="I20" s="97">
        <v>8</v>
      </c>
      <c r="J20" s="98">
        <v>20</v>
      </c>
      <c r="K20" s="98" t="s">
        <v>142</v>
      </c>
      <c r="L20" s="100"/>
    </row>
    <row r="21" spans="1:12" ht="15.75" x14ac:dyDescent="0.25">
      <c r="A21" s="140"/>
      <c r="B21" s="90">
        <v>1</v>
      </c>
      <c r="C21" s="91" t="s">
        <v>3</v>
      </c>
      <c r="D21" s="92">
        <v>100</v>
      </c>
      <c r="E21" s="93" t="s">
        <v>21</v>
      </c>
      <c r="F21" s="94" t="s">
        <v>124</v>
      </c>
      <c r="G21" s="95">
        <f t="shared" si="0"/>
        <v>100</v>
      </c>
      <c r="H21" s="96">
        <f t="shared" si="1"/>
        <v>3700</v>
      </c>
      <c r="I21" s="97">
        <v>3</v>
      </c>
      <c r="J21" s="98">
        <v>20</v>
      </c>
      <c r="K21" s="98" t="s">
        <v>26</v>
      </c>
      <c r="L21" s="100" t="s">
        <v>125</v>
      </c>
    </row>
    <row r="22" spans="1:12" ht="15.75" x14ac:dyDescent="0.25">
      <c r="A22" s="140"/>
      <c r="B22" s="90">
        <v>1</v>
      </c>
      <c r="C22" s="91" t="s">
        <v>3</v>
      </c>
      <c r="D22" s="92">
        <v>200</v>
      </c>
      <c r="E22" s="93" t="s">
        <v>19</v>
      </c>
      <c r="F22" s="94" t="s">
        <v>192</v>
      </c>
      <c r="G22" s="95">
        <f t="shared" si="0"/>
        <v>200</v>
      </c>
      <c r="H22" s="96">
        <f t="shared" si="1"/>
        <v>3900</v>
      </c>
      <c r="I22" s="97">
        <v>8</v>
      </c>
      <c r="J22" s="98">
        <v>20</v>
      </c>
      <c r="K22" s="98" t="s">
        <v>27</v>
      </c>
      <c r="L22" s="100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3900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3900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3900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3900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3900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3900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3900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3900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3900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100</v>
      </c>
      <c r="E34" s="6" t="s">
        <v>21</v>
      </c>
      <c r="F34" s="6" t="s">
        <v>35</v>
      </c>
      <c r="G34" s="43">
        <f t="shared" ref="G34:G35" si="3">B34*D34</f>
        <v>100</v>
      </c>
      <c r="H34" s="36">
        <f>H31+G34</f>
        <v>4000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4000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4000</v>
      </c>
      <c r="I36" s="143">
        <f>SUM(I8:I35)</f>
        <v>107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4000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509C-F1C9-4369-B671-9ACBB4863ADD}">
  <dimension ref="A1:L47"/>
  <sheetViews>
    <sheetView zoomScaleNormal="100" workbookViewId="0">
      <selection activeCell="F21" sqref="F21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43878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196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600</v>
      </c>
      <c r="E11" s="6" t="s">
        <v>37</v>
      </c>
      <c r="F11" s="10" t="s">
        <v>198</v>
      </c>
      <c r="G11" s="43">
        <f>B11*D11</f>
        <v>600</v>
      </c>
      <c r="H11" s="36">
        <f>H10+G11</f>
        <v>1000</v>
      </c>
      <c r="I11" s="37">
        <v>12</v>
      </c>
      <c r="J11" s="61"/>
      <c r="K11" s="101" t="s">
        <v>49</v>
      </c>
      <c r="L11" s="138" t="s">
        <v>172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600</v>
      </c>
      <c r="E14" s="6" t="s">
        <v>50</v>
      </c>
      <c r="F14" s="10" t="s">
        <v>199</v>
      </c>
      <c r="G14" s="95">
        <f t="shared" ref="G14:G31" si="0">B14*D14</f>
        <v>600</v>
      </c>
      <c r="H14" s="96">
        <f>H11+G14</f>
        <v>1600</v>
      </c>
      <c r="I14" s="97">
        <v>10</v>
      </c>
      <c r="J14" s="98"/>
      <c r="K14" s="98" t="s">
        <v>28</v>
      </c>
      <c r="L14" s="99" t="s">
        <v>174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4</v>
      </c>
      <c r="F15" s="94" t="s">
        <v>197</v>
      </c>
      <c r="G15" s="95">
        <f t="shared" si="0"/>
        <v>200</v>
      </c>
      <c r="H15" s="96">
        <f>H14+G15</f>
        <v>1800</v>
      </c>
      <c r="I15" s="97">
        <v>5</v>
      </c>
      <c r="J15" s="98">
        <v>30</v>
      </c>
      <c r="K15" s="98" t="s">
        <v>28</v>
      </c>
      <c r="L15" s="100"/>
    </row>
    <row r="16" spans="1:12" ht="31.5" x14ac:dyDescent="0.25">
      <c r="A16" s="140"/>
      <c r="B16" s="90">
        <v>1</v>
      </c>
      <c r="C16" s="91" t="s">
        <v>3</v>
      </c>
      <c r="D16" s="92">
        <v>300</v>
      </c>
      <c r="E16" s="94" t="s">
        <v>7</v>
      </c>
      <c r="F16" s="94" t="s">
        <v>202</v>
      </c>
      <c r="G16" s="95">
        <f t="shared" si="0"/>
        <v>300</v>
      </c>
      <c r="H16" s="96">
        <f>H15+G16</f>
        <v>2100</v>
      </c>
      <c r="I16" s="97">
        <v>8</v>
      </c>
      <c r="J16" s="98">
        <v>60</v>
      </c>
      <c r="K16" s="98" t="s">
        <v>142</v>
      </c>
      <c r="L16" s="100" t="s">
        <v>200</v>
      </c>
    </row>
    <row r="17" spans="1:12" ht="31.5" x14ac:dyDescent="0.25">
      <c r="A17" s="140"/>
      <c r="B17" s="90">
        <v>1</v>
      </c>
      <c r="C17" s="91" t="s">
        <v>3</v>
      </c>
      <c r="D17" s="92">
        <v>350</v>
      </c>
      <c r="E17" s="93" t="s">
        <v>4</v>
      </c>
      <c r="F17" s="94" t="s">
        <v>201</v>
      </c>
      <c r="G17" s="95">
        <f t="shared" si="0"/>
        <v>350</v>
      </c>
      <c r="H17" s="96">
        <f t="shared" ref="H17:H22" si="1">H16+G17</f>
        <v>2450</v>
      </c>
      <c r="I17" s="97">
        <v>8</v>
      </c>
      <c r="J17" s="98">
        <v>60</v>
      </c>
      <c r="K17" s="98" t="s">
        <v>142</v>
      </c>
      <c r="L17" s="100" t="s">
        <v>200</v>
      </c>
    </row>
    <row r="18" spans="1:12" ht="31.5" x14ac:dyDescent="0.25">
      <c r="A18" s="140"/>
      <c r="B18" s="90">
        <v>1</v>
      </c>
      <c r="C18" s="91" t="s">
        <v>3</v>
      </c>
      <c r="D18" s="92">
        <v>350</v>
      </c>
      <c r="E18" s="93" t="s">
        <v>6</v>
      </c>
      <c r="F18" s="94" t="s">
        <v>201</v>
      </c>
      <c r="G18" s="95">
        <f t="shared" si="0"/>
        <v>350</v>
      </c>
      <c r="H18" s="96">
        <f t="shared" si="1"/>
        <v>2800</v>
      </c>
      <c r="I18" s="97">
        <v>8</v>
      </c>
      <c r="J18" s="98">
        <v>60</v>
      </c>
      <c r="K18" s="98" t="s">
        <v>142</v>
      </c>
      <c r="L18" s="100" t="s">
        <v>200</v>
      </c>
    </row>
    <row r="19" spans="1:12" ht="31.5" x14ac:dyDescent="0.25">
      <c r="A19" s="140"/>
      <c r="B19" s="90">
        <v>1</v>
      </c>
      <c r="C19" s="91" t="s">
        <v>3</v>
      </c>
      <c r="D19" s="92">
        <v>350</v>
      </c>
      <c r="E19" s="93" t="s">
        <v>5</v>
      </c>
      <c r="F19" s="94" t="s">
        <v>201</v>
      </c>
      <c r="G19" s="95">
        <f t="shared" si="0"/>
        <v>350</v>
      </c>
      <c r="H19" s="96">
        <f t="shared" si="1"/>
        <v>3150</v>
      </c>
      <c r="I19" s="97">
        <v>10</v>
      </c>
      <c r="J19" s="98">
        <v>60</v>
      </c>
      <c r="K19" s="98" t="s">
        <v>142</v>
      </c>
      <c r="L19" s="100" t="s">
        <v>200</v>
      </c>
    </row>
    <row r="20" spans="1:12" ht="31.5" x14ac:dyDescent="0.25">
      <c r="A20" s="140"/>
      <c r="B20" s="90">
        <v>1</v>
      </c>
      <c r="C20" s="91" t="s">
        <v>3</v>
      </c>
      <c r="D20" s="92">
        <v>350</v>
      </c>
      <c r="E20" s="93" t="s">
        <v>19</v>
      </c>
      <c r="F20" s="94" t="s">
        <v>201</v>
      </c>
      <c r="G20" s="95">
        <f t="shared" si="0"/>
        <v>350</v>
      </c>
      <c r="H20" s="96">
        <f t="shared" si="1"/>
        <v>3500</v>
      </c>
      <c r="I20" s="97">
        <v>8</v>
      </c>
      <c r="J20" s="98">
        <v>60</v>
      </c>
      <c r="K20" s="98" t="s">
        <v>142</v>
      </c>
      <c r="L20" s="100" t="s">
        <v>200</v>
      </c>
    </row>
    <row r="21" spans="1:12" ht="15.75" x14ac:dyDescent="0.25">
      <c r="A21" s="140"/>
      <c r="B21" s="90"/>
      <c r="C21" s="91"/>
      <c r="D21" s="92"/>
      <c r="E21" s="93"/>
      <c r="F21" s="94"/>
      <c r="G21" s="95">
        <f t="shared" si="0"/>
        <v>0</v>
      </c>
      <c r="H21" s="96">
        <f t="shared" si="1"/>
        <v>3500</v>
      </c>
      <c r="I21" s="97"/>
      <c r="J21" s="98"/>
      <c r="K21" s="98"/>
      <c r="L21" s="100"/>
    </row>
    <row r="22" spans="1:12" ht="15.75" x14ac:dyDescent="0.25">
      <c r="A22" s="140"/>
      <c r="B22" s="90"/>
      <c r="C22" s="91"/>
      <c r="D22" s="92"/>
      <c r="E22" s="93"/>
      <c r="F22" s="94"/>
      <c r="G22" s="95">
        <f t="shared" si="0"/>
        <v>0</v>
      </c>
      <c r="H22" s="96">
        <f t="shared" si="1"/>
        <v>3500</v>
      </c>
      <c r="I22" s="97"/>
      <c r="J22" s="98"/>
      <c r="K22" s="98"/>
      <c r="L22" s="100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3500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3500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3500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3500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3500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3500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3500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3500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3500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3700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3700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3700</v>
      </c>
      <c r="I36" s="143">
        <f>SUM(I8:I35)</f>
        <v>97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3700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6A86-855F-4984-96FE-9D8B4BE77C19}">
  <dimension ref="A1:L47"/>
  <sheetViews>
    <sheetView zoomScaleNormal="100" workbookViewId="0">
      <selection activeCell="I14" sqref="I14:L20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43880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196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600</v>
      </c>
      <c r="E11" s="6" t="s">
        <v>37</v>
      </c>
      <c r="F11" s="10" t="s">
        <v>198</v>
      </c>
      <c r="G11" s="43">
        <f>B11*D11</f>
        <v>600</v>
      </c>
      <c r="H11" s="36">
        <f>H10+G11</f>
        <v>1000</v>
      </c>
      <c r="I11" s="37">
        <v>12</v>
      </c>
      <c r="J11" s="61"/>
      <c r="K11" s="101" t="s">
        <v>49</v>
      </c>
      <c r="L11" s="138" t="s">
        <v>172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600</v>
      </c>
      <c r="E14" s="6" t="s">
        <v>50</v>
      </c>
      <c r="F14" s="10" t="s">
        <v>199</v>
      </c>
      <c r="G14" s="95">
        <f t="shared" ref="G14:G31" si="0">B14*D14</f>
        <v>600</v>
      </c>
      <c r="H14" s="96">
        <f>H11+G14</f>
        <v>1600</v>
      </c>
      <c r="I14" s="97">
        <v>10</v>
      </c>
      <c r="J14" s="98"/>
      <c r="K14" s="98" t="s">
        <v>28</v>
      </c>
      <c r="L14" s="99" t="s">
        <v>174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4</v>
      </c>
      <c r="F15" s="94" t="s">
        <v>197</v>
      </c>
      <c r="G15" s="95">
        <f t="shared" si="0"/>
        <v>200</v>
      </c>
      <c r="H15" s="96">
        <f>H14+G15</f>
        <v>1800</v>
      </c>
      <c r="I15" s="97">
        <v>5</v>
      </c>
      <c r="J15" s="98">
        <v>30</v>
      </c>
      <c r="K15" s="98" t="s">
        <v>28</v>
      </c>
      <c r="L15" s="100"/>
    </row>
    <row r="16" spans="1:12" ht="31.5" x14ac:dyDescent="0.25">
      <c r="A16" s="140"/>
      <c r="B16" s="90">
        <v>4</v>
      </c>
      <c r="C16" s="91" t="s">
        <v>3</v>
      </c>
      <c r="D16" s="92">
        <v>50</v>
      </c>
      <c r="E16" s="94" t="s">
        <v>37</v>
      </c>
      <c r="F16" s="94" t="s">
        <v>203</v>
      </c>
      <c r="G16" s="95">
        <f t="shared" si="0"/>
        <v>200</v>
      </c>
      <c r="H16" s="96">
        <f>H15+G16</f>
        <v>2000</v>
      </c>
      <c r="I16" s="97">
        <v>8</v>
      </c>
      <c r="J16" s="98">
        <v>60</v>
      </c>
      <c r="K16" s="98" t="s">
        <v>142</v>
      </c>
      <c r="L16" s="100" t="s">
        <v>142</v>
      </c>
    </row>
    <row r="17" spans="1:12" ht="31.5" x14ac:dyDescent="0.25">
      <c r="A17" s="140"/>
      <c r="B17" s="90">
        <v>4</v>
      </c>
      <c r="C17" s="91" t="s">
        <v>3</v>
      </c>
      <c r="D17" s="92">
        <v>100</v>
      </c>
      <c r="E17" s="93" t="s">
        <v>37</v>
      </c>
      <c r="F17" s="94" t="s">
        <v>204</v>
      </c>
      <c r="G17" s="95">
        <f t="shared" si="0"/>
        <v>400</v>
      </c>
      <c r="H17" s="96">
        <f t="shared" ref="H17:H22" si="1">H16+G17</f>
        <v>2400</v>
      </c>
      <c r="I17" s="97">
        <v>8</v>
      </c>
      <c r="J17" s="98">
        <v>60</v>
      </c>
      <c r="K17" s="98" t="s">
        <v>142</v>
      </c>
      <c r="L17" s="100" t="s">
        <v>142</v>
      </c>
    </row>
    <row r="18" spans="1:12" ht="31.5" x14ac:dyDescent="0.25">
      <c r="A18" s="140"/>
      <c r="B18" s="90">
        <v>1</v>
      </c>
      <c r="C18" s="91" t="s">
        <v>3</v>
      </c>
      <c r="D18" s="92">
        <v>100</v>
      </c>
      <c r="E18" s="93" t="s">
        <v>19</v>
      </c>
      <c r="F18" s="94" t="s">
        <v>206</v>
      </c>
      <c r="G18" s="95">
        <f t="shared" si="0"/>
        <v>100</v>
      </c>
      <c r="H18" s="96">
        <f t="shared" si="1"/>
        <v>2500</v>
      </c>
      <c r="I18" s="97">
        <v>8</v>
      </c>
      <c r="J18" s="98">
        <v>60</v>
      </c>
      <c r="K18" s="98" t="s">
        <v>142</v>
      </c>
      <c r="L18" s="100" t="s">
        <v>142</v>
      </c>
    </row>
    <row r="19" spans="1:12" ht="31.5" x14ac:dyDescent="0.25">
      <c r="A19" s="140"/>
      <c r="B19" s="90">
        <v>3</v>
      </c>
      <c r="C19" s="91" t="s">
        <v>3</v>
      </c>
      <c r="D19" s="92">
        <v>200</v>
      </c>
      <c r="E19" s="93" t="s">
        <v>5</v>
      </c>
      <c r="F19" s="94" t="s">
        <v>207</v>
      </c>
      <c r="G19" s="95">
        <f t="shared" si="0"/>
        <v>600</v>
      </c>
      <c r="H19" s="96">
        <f t="shared" si="1"/>
        <v>3100</v>
      </c>
      <c r="I19" s="97">
        <v>10</v>
      </c>
      <c r="J19" s="98">
        <v>60</v>
      </c>
      <c r="K19" s="98" t="s">
        <v>142</v>
      </c>
      <c r="L19" s="100" t="s">
        <v>142</v>
      </c>
    </row>
    <row r="20" spans="1:12" ht="31.5" x14ac:dyDescent="0.25">
      <c r="A20" s="140"/>
      <c r="B20" s="90">
        <v>1</v>
      </c>
      <c r="C20" s="91" t="s">
        <v>3</v>
      </c>
      <c r="D20" s="92">
        <v>200</v>
      </c>
      <c r="E20" s="93" t="s">
        <v>19</v>
      </c>
      <c r="F20" s="94" t="s">
        <v>205</v>
      </c>
      <c r="G20" s="95">
        <f t="shared" si="0"/>
        <v>200</v>
      </c>
      <c r="H20" s="96">
        <f t="shared" si="1"/>
        <v>3300</v>
      </c>
      <c r="I20" s="97">
        <v>8</v>
      </c>
      <c r="J20" s="98">
        <v>60</v>
      </c>
      <c r="K20" s="98" t="s">
        <v>142</v>
      </c>
      <c r="L20" s="100" t="s">
        <v>142</v>
      </c>
    </row>
    <row r="21" spans="1:12" ht="15.75" x14ac:dyDescent="0.25">
      <c r="A21" s="140"/>
      <c r="B21" s="90"/>
      <c r="C21" s="91"/>
      <c r="D21" s="92"/>
      <c r="E21" s="93"/>
      <c r="F21" s="94"/>
      <c r="G21" s="95">
        <f t="shared" si="0"/>
        <v>0</v>
      </c>
      <c r="H21" s="96">
        <f t="shared" si="1"/>
        <v>3300</v>
      </c>
      <c r="I21" s="97"/>
      <c r="J21" s="98"/>
      <c r="K21" s="98"/>
      <c r="L21" s="100"/>
    </row>
    <row r="22" spans="1:12" ht="15.75" x14ac:dyDescent="0.25">
      <c r="A22" s="140"/>
      <c r="B22" s="90"/>
      <c r="C22" s="91"/>
      <c r="D22" s="92"/>
      <c r="E22" s="93"/>
      <c r="F22" s="94"/>
      <c r="G22" s="95">
        <f t="shared" si="0"/>
        <v>0</v>
      </c>
      <c r="H22" s="96">
        <f t="shared" si="1"/>
        <v>3300</v>
      </c>
      <c r="I22" s="97"/>
      <c r="J22" s="98"/>
      <c r="K22" s="98"/>
      <c r="L22" s="100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3300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3300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3300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3300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3300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3300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3300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3300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3300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3500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3500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3500</v>
      </c>
      <c r="I36" s="143">
        <f>SUM(I8:I35)</f>
        <v>97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3500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3DF1-17CD-40FF-A3A2-0E7DF906F3F3}">
  <dimension ref="A1:L47"/>
  <sheetViews>
    <sheetView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43838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48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900</v>
      </c>
      <c r="I11" s="37">
        <v>12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400</v>
      </c>
      <c r="E14" s="6" t="s">
        <v>50</v>
      </c>
      <c r="F14" s="10" t="s">
        <v>51</v>
      </c>
      <c r="G14" s="95">
        <f t="shared" ref="G14:G31" si="0">B14*D14</f>
        <v>400</v>
      </c>
      <c r="H14" s="96">
        <f>H11+G14</f>
        <v>1300</v>
      </c>
      <c r="I14" s="97">
        <v>8</v>
      </c>
      <c r="J14" s="98">
        <v>20</v>
      </c>
      <c r="K14" s="98" t="s">
        <v>28</v>
      </c>
      <c r="L14" s="99" t="s">
        <v>44</v>
      </c>
    </row>
    <row r="15" spans="1:12" ht="63" x14ac:dyDescent="0.25">
      <c r="A15" s="140"/>
      <c r="B15" s="90">
        <v>4</v>
      </c>
      <c r="C15" s="91" t="s">
        <v>3</v>
      </c>
      <c r="D15" s="92">
        <v>100</v>
      </c>
      <c r="E15" s="93" t="s">
        <v>7</v>
      </c>
      <c r="F15" s="94" t="s">
        <v>52</v>
      </c>
      <c r="G15" s="95">
        <f t="shared" si="0"/>
        <v>400</v>
      </c>
      <c r="H15" s="96">
        <f>H14+G15</f>
        <v>1700</v>
      </c>
      <c r="I15" s="97">
        <v>10</v>
      </c>
      <c r="J15" s="98">
        <v>15</v>
      </c>
      <c r="K15" s="98" t="s">
        <v>28</v>
      </c>
      <c r="L15" s="99"/>
    </row>
    <row r="16" spans="1:12" ht="15.75" x14ac:dyDescent="0.25">
      <c r="A16" s="140"/>
      <c r="B16" s="90">
        <v>1</v>
      </c>
      <c r="C16" s="91" t="s">
        <v>3</v>
      </c>
      <c r="D16" s="92">
        <v>100</v>
      </c>
      <c r="E16" s="93" t="s">
        <v>7</v>
      </c>
      <c r="F16" s="94" t="s">
        <v>53</v>
      </c>
      <c r="G16" s="95">
        <f t="shared" si="0"/>
        <v>100</v>
      </c>
      <c r="H16" s="96">
        <f>H15+G16</f>
        <v>1800</v>
      </c>
      <c r="I16" s="97">
        <v>2</v>
      </c>
      <c r="J16" s="98"/>
      <c r="K16" s="98" t="s">
        <v>25</v>
      </c>
      <c r="L16" s="100"/>
    </row>
    <row r="17" spans="1:12" ht="63" x14ac:dyDescent="0.25">
      <c r="A17" s="140"/>
      <c r="B17" s="90">
        <v>4</v>
      </c>
      <c r="C17" s="91" t="s">
        <v>3</v>
      </c>
      <c r="D17" s="92">
        <v>100</v>
      </c>
      <c r="E17" s="93" t="s">
        <v>6</v>
      </c>
      <c r="F17" s="94" t="s">
        <v>54</v>
      </c>
      <c r="G17" s="95">
        <f t="shared" si="0"/>
        <v>400</v>
      </c>
      <c r="H17" s="96">
        <f t="shared" ref="H17:H22" si="1">H16+G17</f>
        <v>2200</v>
      </c>
      <c r="I17" s="97">
        <v>10</v>
      </c>
      <c r="J17" s="98">
        <v>15</v>
      </c>
      <c r="K17" s="98" t="s">
        <v>28</v>
      </c>
      <c r="L17" s="100"/>
    </row>
    <row r="18" spans="1:12" ht="15.75" x14ac:dyDescent="0.25">
      <c r="A18" s="140"/>
      <c r="B18" s="49">
        <v>1</v>
      </c>
      <c r="C18" s="63" t="s">
        <v>3</v>
      </c>
      <c r="D18" s="65">
        <v>200</v>
      </c>
      <c r="E18" s="6" t="s">
        <v>6</v>
      </c>
      <c r="F18" s="94" t="s">
        <v>53</v>
      </c>
      <c r="G18" s="95">
        <f t="shared" si="0"/>
        <v>200</v>
      </c>
      <c r="H18" s="96">
        <f t="shared" si="1"/>
        <v>2400</v>
      </c>
      <c r="I18" s="97">
        <v>4</v>
      </c>
      <c r="J18" s="98"/>
      <c r="K18" s="98" t="s">
        <v>25</v>
      </c>
      <c r="L18" s="100"/>
    </row>
    <row r="19" spans="1:12" ht="47.25" x14ac:dyDescent="0.25">
      <c r="A19" s="140"/>
      <c r="B19" s="90">
        <v>4</v>
      </c>
      <c r="C19" s="91" t="s">
        <v>3</v>
      </c>
      <c r="D19" s="92">
        <v>100</v>
      </c>
      <c r="E19" s="93" t="s">
        <v>5</v>
      </c>
      <c r="F19" s="94" t="s">
        <v>55</v>
      </c>
      <c r="G19" s="95">
        <f t="shared" si="0"/>
        <v>400</v>
      </c>
      <c r="H19" s="96">
        <f t="shared" si="1"/>
        <v>2800</v>
      </c>
      <c r="I19" s="97">
        <v>12</v>
      </c>
      <c r="J19" s="98">
        <v>15</v>
      </c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200</v>
      </c>
      <c r="E20" s="93" t="s">
        <v>5</v>
      </c>
      <c r="F20" s="94" t="s">
        <v>53</v>
      </c>
      <c r="G20" s="95">
        <f t="shared" si="0"/>
        <v>200</v>
      </c>
      <c r="H20" s="96">
        <f t="shared" si="1"/>
        <v>3000</v>
      </c>
      <c r="I20" s="97">
        <v>4</v>
      </c>
      <c r="J20" s="98"/>
      <c r="K20" s="98" t="s">
        <v>25</v>
      </c>
      <c r="L20" s="100"/>
    </row>
    <row r="21" spans="1:12" ht="63" x14ac:dyDescent="0.25">
      <c r="A21" s="140"/>
      <c r="B21" s="49">
        <v>4</v>
      </c>
      <c r="C21" s="63" t="s">
        <v>3</v>
      </c>
      <c r="D21" s="65">
        <v>100</v>
      </c>
      <c r="E21" s="6" t="s">
        <v>4</v>
      </c>
      <c r="F21" s="94" t="s">
        <v>56</v>
      </c>
      <c r="G21" s="95">
        <f t="shared" si="0"/>
        <v>400</v>
      </c>
      <c r="H21" s="96">
        <f t="shared" si="1"/>
        <v>3400</v>
      </c>
      <c r="I21" s="97">
        <v>10</v>
      </c>
      <c r="J21" s="98">
        <v>15</v>
      </c>
      <c r="K21" s="98" t="s">
        <v>28</v>
      </c>
      <c r="L21" s="99"/>
    </row>
    <row r="22" spans="1:12" ht="15.75" x14ac:dyDescent="0.25">
      <c r="A22" s="140"/>
      <c r="B22" s="49">
        <v>1</v>
      </c>
      <c r="C22" s="63" t="s">
        <v>3</v>
      </c>
      <c r="D22" s="65">
        <v>200</v>
      </c>
      <c r="E22" s="6" t="s">
        <v>4</v>
      </c>
      <c r="F22" s="94" t="s">
        <v>53</v>
      </c>
      <c r="G22" s="95">
        <f t="shared" si="0"/>
        <v>200</v>
      </c>
      <c r="H22" s="96">
        <f t="shared" si="1"/>
        <v>3600</v>
      </c>
      <c r="I22" s="97">
        <v>4</v>
      </c>
      <c r="J22" s="98"/>
      <c r="K22" s="98" t="s">
        <v>25</v>
      </c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3600</v>
      </c>
      <c r="I23" s="97"/>
      <c r="J23" s="98"/>
      <c r="K23" s="98"/>
      <c r="L23" s="99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3600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3600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3600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3600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3600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3600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3600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3600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3800</v>
      </c>
      <c r="I34" s="37">
        <v>5</v>
      </c>
      <c r="J34" s="61"/>
      <c r="K34" s="61"/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104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0B157-2660-4002-8621-0AE96B8E9A07}">
  <dimension ref="A1:L47"/>
  <sheetViews>
    <sheetView zoomScaleNormal="100" workbookViewId="0">
      <selection activeCell="I14" sqref="I14:L2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43882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800</v>
      </c>
      <c r="E11" s="6" t="s">
        <v>37</v>
      </c>
      <c r="F11" s="10" t="s">
        <v>181</v>
      </c>
      <c r="G11" s="43">
        <f>B11*D11</f>
        <v>800</v>
      </c>
      <c r="H11" s="36">
        <f>H10+G11</f>
        <v>1200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600</v>
      </c>
      <c r="E14" s="6" t="s">
        <v>50</v>
      </c>
      <c r="F14" s="10" t="s">
        <v>199</v>
      </c>
      <c r="G14" s="95">
        <f t="shared" ref="G14:G31" si="0">B14*D14</f>
        <v>600</v>
      </c>
      <c r="H14" s="96">
        <f>H11+G14</f>
        <v>1800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4</v>
      </c>
      <c r="F15" s="94" t="s">
        <v>197</v>
      </c>
      <c r="G15" s="95">
        <f t="shared" si="0"/>
        <v>200</v>
      </c>
      <c r="H15" s="96">
        <f>H14+G15</f>
        <v>2000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4" t="s">
        <v>21</v>
      </c>
      <c r="F16" s="94" t="s">
        <v>124</v>
      </c>
      <c r="G16" s="95">
        <f t="shared" si="0"/>
        <v>50</v>
      </c>
      <c r="H16" s="96">
        <f>H15+G16</f>
        <v>2050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1</v>
      </c>
      <c r="C17" s="91" t="s">
        <v>3</v>
      </c>
      <c r="D17" s="92">
        <v>200</v>
      </c>
      <c r="E17" s="93" t="s">
        <v>7</v>
      </c>
      <c r="F17" s="94" t="s">
        <v>209</v>
      </c>
      <c r="G17" s="95">
        <f t="shared" si="0"/>
        <v>200</v>
      </c>
      <c r="H17" s="96">
        <f t="shared" ref="H17:H22" si="1">H16+G17</f>
        <v>2250</v>
      </c>
      <c r="I17" s="97">
        <v>5</v>
      </c>
      <c r="J17" s="98"/>
      <c r="K17" s="98" t="s">
        <v>142</v>
      </c>
      <c r="L17" s="100" t="s">
        <v>153</v>
      </c>
    </row>
    <row r="18" spans="1:12" ht="15.75" x14ac:dyDescent="0.25">
      <c r="A18" s="140"/>
      <c r="B18" s="90">
        <v>1</v>
      </c>
      <c r="C18" s="91" t="s">
        <v>3</v>
      </c>
      <c r="D18" s="92">
        <v>50</v>
      </c>
      <c r="E18" s="94" t="s">
        <v>21</v>
      </c>
      <c r="F18" s="94" t="s">
        <v>124</v>
      </c>
      <c r="G18" s="95">
        <f t="shared" si="0"/>
        <v>50</v>
      </c>
      <c r="H18" s="96">
        <f t="shared" si="1"/>
        <v>2300</v>
      </c>
      <c r="I18" s="97">
        <v>2</v>
      </c>
      <c r="J18" s="98"/>
      <c r="K18" s="98" t="s">
        <v>26</v>
      </c>
      <c r="L18" s="100" t="s">
        <v>125</v>
      </c>
    </row>
    <row r="19" spans="1:12" ht="15.75" x14ac:dyDescent="0.25">
      <c r="A19" s="140"/>
      <c r="B19" s="90">
        <v>1</v>
      </c>
      <c r="C19" s="91" t="s">
        <v>3</v>
      </c>
      <c r="D19" s="92">
        <v>400</v>
      </c>
      <c r="E19" s="93" t="s">
        <v>4</v>
      </c>
      <c r="F19" s="94" t="s">
        <v>210</v>
      </c>
      <c r="G19" s="95">
        <f t="shared" si="0"/>
        <v>400</v>
      </c>
      <c r="H19" s="96">
        <f t="shared" si="1"/>
        <v>2700</v>
      </c>
      <c r="I19" s="97">
        <v>8</v>
      </c>
      <c r="J19" s="98"/>
      <c r="K19" s="98" t="s">
        <v>142</v>
      </c>
      <c r="L19" s="100" t="s">
        <v>153</v>
      </c>
    </row>
    <row r="20" spans="1:12" ht="15.75" x14ac:dyDescent="0.25">
      <c r="A20" s="140"/>
      <c r="B20" s="90">
        <v>1</v>
      </c>
      <c r="C20" s="91" t="s">
        <v>3</v>
      </c>
      <c r="D20" s="92">
        <v>100</v>
      </c>
      <c r="E20" s="94" t="s">
        <v>21</v>
      </c>
      <c r="F20" s="94" t="s">
        <v>124</v>
      </c>
      <c r="G20" s="95">
        <f t="shared" si="0"/>
        <v>100</v>
      </c>
      <c r="H20" s="96">
        <f t="shared" si="1"/>
        <v>2800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1</v>
      </c>
      <c r="C21" s="91" t="s">
        <v>3</v>
      </c>
      <c r="D21" s="92">
        <v>200</v>
      </c>
      <c r="E21" s="93" t="s">
        <v>6</v>
      </c>
      <c r="F21" s="94" t="s">
        <v>211</v>
      </c>
      <c r="G21" s="95">
        <f t="shared" si="0"/>
        <v>200</v>
      </c>
      <c r="H21" s="96">
        <f t="shared" si="1"/>
        <v>3000</v>
      </c>
      <c r="I21" s="97">
        <v>5</v>
      </c>
      <c r="J21" s="98"/>
      <c r="K21" s="98" t="s">
        <v>142</v>
      </c>
      <c r="L21" s="100" t="s">
        <v>153</v>
      </c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4" t="s">
        <v>21</v>
      </c>
      <c r="F22" s="94" t="s">
        <v>124</v>
      </c>
      <c r="G22" s="95">
        <f t="shared" si="0"/>
        <v>50</v>
      </c>
      <c r="H22" s="96">
        <f t="shared" si="1"/>
        <v>3050</v>
      </c>
      <c r="I22" s="97">
        <v>2</v>
      </c>
      <c r="J22" s="98"/>
      <c r="K22" s="98" t="s">
        <v>26</v>
      </c>
      <c r="L22" s="100" t="s">
        <v>125</v>
      </c>
    </row>
    <row r="23" spans="1:12" ht="15.75" x14ac:dyDescent="0.25">
      <c r="A23" s="140"/>
      <c r="B23" s="90">
        <v>1</v>
      </c>
      <c r="C23" s="91" t="s">
        <v>3</v>
      </c>
      <c r="D23" s="92">
        <v>200</v>
      </c>
      <c r="E23" s="93" t="s">
        <v>5</v>
      </c>
      <c r="F23" s="94" t="s">
        <v>211</v>
      </c>
      <c r="G23" s="95">
        <f t="shared" si="0"/>
        <v>200</v>
      </c>
      <c r="H23" s="96">
        <f>H22+G23</f>
        <v>3250</v>
      </c>
      <c r="I23" s="97">
        <v>5</v>
      </c>
      <c r="J23" s="98"/>
      <c r="K23" s="98" t="s">
        <v>142</v>
      </c>
      <c r="L23" s="100" t="s">
        <v>153</v>
      </c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3300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1</v>
      </c>
      <c r="C25" s="91" t="s">
        <v>3</v>
      </c>
      <c r="D25" s="92">
        <v>200</v>
      </c>
      <c r="E25" s="93" t="s">
        <v>19</v>
      </c>
      <c r="F25" s="94" t="s">
        <v>27</v>
      </c>
      <c r="G25" s="95">
        <f t="shared" si="0"/>
        <v>200</v>
      </c>
      <c r="H25" s="96">
        <f>H24+G25</f>
        <v>3500</v>
      </c>
      <c r="I25" s="97">
        <v>5</v>
      </c>
      <c r="J25" s="98"/>
      <c r="K25" s="98" t="s">
        <v>27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3500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3500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3500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3500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3500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3500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3700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3700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3700</v>
      </c>
      <c r="I36" s="143">
        <f>SUM(I8:I35)</f>
        <v>94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3700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8CC8-F2EF-44A3-9AC5-D4E573A68234}">
  <dimension ref="A1:L47"/>
  <sheetViews>
    <sheetView zoomScaleNormal="100" workbookViewId="0">
      <selection activeCell="F25" sqref="F2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43885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212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600</v>
      </c>
      <c r="E11" s="6" t="s">
        <v>37</v>
      </c>
      <c r="F11" s="10" t="s">
        <v>219</v>
      </c>
      <c r="G11" s="43">
        <f>B11*D11</f>
        <v>600</v>
      </c>
      <c r="H11" s="36">
        <f>H10+G11</f>
        <v>1000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31.5" x14ac:dyDescent="0.25">
      <c r="A14" s="140"/>
      <c r="B14" s="49">
        <v>1</v>
      </c>
      <c r="C14" s="63" t="s">
        <v>3</v>
      </c>
      <c r="D14" s="65">
        <v>600</v>
      </c>
      <c r="E14" s="6" t="s">
        <v>50</v>
      </c>
      <c r="F14" s="10" t="s">
        <v>218</v>
      </c>
      <c r="G14" s="95">
        <f t="shared" ref="G14:G31" si="0">B14*D14</f>
        <v>600</v>
      </c>
      <c r="H14" s="96">
        <f>H11+G14</f>
        <v>1600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4</v>
      </c>
      <c r="F15" s="94" t="s">
        <v>217</v>
      </c>
      <c r="G15" s="95">
        <f t="shared" si="0"/>
        <v>200</v>
      </c>
      <c r="H15" s="96">
        <f>H14+G15</f>
        <v>1800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4" t="s">
        <v>21</v>
      </c>
      <c r="F16" s="94" t="s">
        <v>124</v>
      </c>
      <c r="G16" s="95">
        <f t="shared" si="0"/>
        <v>50</v>
      </c>
      <c r="H16" s="96">
        <f>H15+G16</f>
        <v>1850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1</v>
      </c>
      <c r="C17" s="91" t="s">
        <v>3</v>
      </c>
      <c r="D17" s="92">
        <v>200</v>
      </c>
      <c r="E17" s="93" t="s">
        <v>7</v>
      </c>
      <c r="F17" s="94" t="s">
        <v>216</v>
      </c>
      <c r="G17" s="95">
        <f t="shared" si="0"/>
        <v>200</v>
      </c>
      <c r="H17" s="96">
        <f t="shared" ref="H17:H22" si="1">H16+G17</f>
        <v>2050</v>
      </c>
      <c r="I17" s="97">
        <v>5</v>
      </c>
      <c r="J17" s="98"/>
      <c r="K17" s="98" t="s">
        <v>142</v>
      </c>
      <c r="L17" s="100" t="s">
        <v>153</v>
      </c>
    </row>
    <row r="18" spans="1:12" ht="15.75" x14ac:dyDescent="0.25">
      <c r="A18" s="140"/>
      <c r="B18" s="90">
        <v>1</v>
      </c>
      <c r="C18" s="91" t="s">
        <v>3</v>
      </c>
      <c r="D18" s="92">
        <v>50</v>
      </c>
      <c r="E18" s="94" t="s">
        <v>21</v>
      </c>
      <c r="F18" s="94" t="s">
        <v>124</v>
      </c>
      <c r="G18" s="95">
        <f t="shared" si="0"/>
        <v>50</v>
      </c>
      <c r="H18" s="96">
        <f t="shared" si="1"/>
        <v>2100</v>
      </c>
      <c r="I18" s="97">
        <v>2</v>
      </c>
      <c r="J18" s="98"/>
      <c r="K18" s="98" t="s">
        <v>26</v>
      </c>
      <c r="L18" s="100" t="s">
        <v>125</v>
      </c>
    </row>
    <row r="19" spans="1:12" ht="15.75" x14ac:dyDescent="0.25">
      <c r="A19" s="140"/>
      <c r="B19" s="90">
        <v>1</v>
      </c>
      <c r="C19" s="91" t="s">
        <v>3</v>
      </c>
      <c r="D19" s="92">
        <v>400</v>
      </c>
      <c r="E19" s="93" t="s">
        <v>4</v>
      </c>
      <c r="F19" s="94" t="s">
        <v>215</v>
      </c>
      <c r="G19" s="95">
        <f t="shared" si="0"/>
        <v>400</v>
      </c>
      <c r="H19" s="96">
        <f t="shared" si="1"/>
        <v>2500</v>
      </c>
      <c r="I19" s="97">
        <v>8</v>
      </c>
      <c r="J19" s="98"/>
      <c r="K19" s="98" t="s">
        <v>142</v>
      </c>
      <c r="L19" s="100" t="s">
        <v>153</v>
      </c>
    </row>
    <row r="20" spans="1:12" ht="15.75" x14ac:dyDescent="0.25">
      <c r="A20" s="140"/>
      <c r="B20" s="90">
        <v>1</v>
      </c>
      <c r="C20" s="91" t="s">
        <v>3</v>
      </c>
      <c r="D20" s="92">
        <v>100</v>
      </c>
      <c r="E20" s="94" t="s">
        <v>21</v>
      </c>
      <c r="F20" s="94" t="s">
        <v>124</v>
      </c>
      <c r="G20" s="95">
        <f t="shared" si="0"/>
        <v>100</v>
      </c>
      <c r="H20" s="96">
        <f t="shared" si="1"/>
        <v>2600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1</v>
      </c>
      <c r="C21" s="91" t="s">
        <v>3</v>
      </c>
      <c r="D21" s="92">
        <v>200</v>
      </c>
      <c r="E21" s="93" t="s">
        <v>6</v>
      </c>
      <c r="F21" s="94" t="s">
        <v>214</v>
      </c>
      <c r="G21" s="95">
        <f t="shared" si="0"/>
        <v>200</v>
      </c>
      <c r="H21" s="96">
        <f t="shared" si="1"/>
        <v>2800</v>
      </c>
      <c r="I21" s="97">
        <v>5</v>
      </c>
      <c r="J21" s="98"/>
      <c r="K21" s="98" t="s">
        <v>142</v>
      </c>
      <c r="L21" s="100" t="s">
        <v>153</v>
      </c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4" t="s">
        <v>21</v>
      </c>
      <c r="F22" s="94" t="s">
        <v>124</v>
      </c>
      <c r="G22" s="95">
        <f t="shared" si="0"/>
        <v>50</v>
      </c>
      <c r="H22" s="96">
        <f t="shared" si="1"/>
        <v>2850</v>
      </c>
      <c r="I22" s="97">
        <v>2</v>
      </c>
      <c r="J22" s="98"/>
      <c r="K22" s="98" t="s">
        <v>26</v>
      </c>
      <c r="L22" s="100" t="s">
        <v>125</v>
      </c>
    </row>
    <row r="23" spans="1:12" ht="15.75" x14ac:dyDescent="0.25">
      <c r="A23" s="140"/>
      <c r="B23" s="90">
        <v>1</v>
      </c>
      <c r="C23" s="91" t="s">
        <v>3</v>
      </c>
      <c r="D23" s="92">
        <v>200</v>
      </c>
      <c r="E23" s="93" t="s">
        <v>5</v>
      </c>
      <c r="F23" s="94" t="s">
        <v>214</v>
      </c>
      <c r="G23" s="95">
        <f t="shared" si="0"/>
        <v>200</v>
      </c>
      <c r="H23" s="96">
        <f>H22+G23</f>
        <v>3050</v>
      </c>
      <c r="I23" s="97">
        <v>5</v>
      </c>
      <c r="J23" s="98"/>
      <c r="K23" s="98" t="s">
        <v>142</v>
      </c>
      <c r="L23" s="100" t="s">
        <v>153</v>
      </c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3100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1</v>
      </c>
      <c r="C25" s="91" t="s">
        <v>3</v>
      </c>
      <c r="D25" s="92">
        <v>200</v>
      </c>
      <c r="E25" s="93" t="s">
        <v>19</v>
      </c>
      <c r="F25" s="94" t="s">
        <v>213</v>
      </c>
      <c r="G25" s="95">
        <f t="shared" si="0"/>
        <v>200</v>
      </c>
      <c r="H25" s="96">
        <f>H24+G25</f>
        <v>3300</v>
      </c>
      <c r="I25" s="97">
        <v>5</v>
      </c>
      <c r="J25" s="98"/>
      <c r="K25" s="98" t="s">
        <v>27</v>
      </c>
      <c r="L25" s="100"/>
    </row>
    <row r="26" spans="1:12" ht="15.75" x14ac:dyDescent="0.25">
      <c r="A26" s="140"/>
      <c r="B26" s="90"/>
      <c r="C26" s="91"/>
      <c r="D26" s="92"/>
      <c r="E26" s="93"/>
      <c r="F26" s="94" t="s">
        <v>220</v>
      </c>
      <c r="G26" s="95">
        <f t="shared" si="0"/>
        <v>0</v>
      </c>
      <c r="H26" s="96">
        <f t="shared" ref="H26:H31" si="2">H25+G26</f>
        <v>3300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3300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3300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3300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3300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3300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3500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3500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3500</v>
      </c>
      <c r="I36" s="143">
        <f>SUM(I8:I35)</f>
        <v>94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3500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ED8C5-F82B-47AC-A87A-E7BADA4A5647}">
  <dimension ref="A1:L47"/>
  <sheetViews>
    <sheetView zoomScaleNormal="100" workbookViewId="0">
      <selection activeCell="I27" sqref="I2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43892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212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600</v>
      </c>
      <c r="E11" s="6" t="s">
        <v>37</v>
      </c>
      <c r="F11" s="10" t="s">
        <v>219</v>
      </c>
      <c r="G11" s="43">
        <f>B11*D11</f>
        <v>600</v>
      </c>
      <c r="H11" s="36">
        <f>H10+G11</f>
        <v>1000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31.5" x14ac:dyDescent="0.25">
      <c r="A14" s="140"/>
      <c r="B14" s="49">
        <v>1</v>
      </c>
      <c r="C14" s="63" t="s">
        <v>3</v>
      </c>
      <c r="D14" s="65">
        <v>600</v>
      </c>
      <c r="E14" s="6" t="s">
        <v>50</v>
      </c>
      <c r="F14" s="10" t="s">
        <v>218</v>
      </c>
      <c r="G14" s="95">
        <f t="shared" ref="G14:G31" si="0">B14*D14</f>
        <v>600</v>
      </c>
      <c r="H14" s="96">
        <f>H11+G14</f>
        <v>1600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4</v>
      </c>
      <c r="F15" s="94" t="s">
        <v>217</v>
      </c>
      <c r="G15" s="95">
        <f t="shared" si="0"/>
        <v>200</v>
      </c>
      <c r="H15" s="96">
        <f>H14+G15</f>
        <v>1800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4" t="s">
        <v>21</v>
      </c>
      <c r="F16" s="94" t="s">
        <v>124</v>
      </c>
      <c r="G16" s="95">
        <f t="shared" si="0"/>
        <v>50</v>
      </c>
      <c r="H16" s="96">
        <f>H15+G16</f>
        <v>1850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2</v>
      </c>
      <c r="C17" s="91" t="s">
        <v>3</v>
      </c>
      <c r="D17" s="92">
        <v>100</v>
      </c>
      <c r="E17" s="93" t="s">
        <v>7</v>
      </c>
      <c r="F17" s="94" t="s">
        <v>221</v>
      </c>
      <c r="G17" s="95">
        <f t="shared" si="0"/>
        <v>200</v>
      </c>
      <c r="H17" s="96">
        <f t="shared" ref="H17:H22" si="1">H16+G17</f>
        <v>2050</v>
      </c>
      <c r="I17" s="97">
        <v>5</v>
      </c>
      <c r="J17" s="98"/>
      <c r="K17" s="98" t="s">
        <v>28</v>
      </c>
      <c r="L17" s="100" t="s">
        <v>222</v>
      </c>
    </row>
    <row r="18" spans="1:12" ht="15.75" x14ac:dyDescent="0.25">
      <c r="A18" s="140"/>
      <c r="B18" s="90">
        <v>1</v>
      </c>
      <c r="C18" s="91" t="s">
        <v>3</v>
      </c>
      <c r="D18" s="92">
        <v>50</v>
      </c>
      <c r="E18" s="94" t="s">
        <v>21</v>
      </c>
      <c r="F18" s="94" t="s">
        <v>124</v>
      </c>
      <c r="G18" s="95">
        <f t="shared" si="0"/>
        <v>50</v>
      </c>
      <c r="H18" s="96">
        <f t="shared" si="1"/>
        <v>2100</v>
      </c>
      <c r="I18" s="97">
        <v>2</v>
      </c>
      <c r="J18" s="98"/>
      <c r="K18" s="98" t="s">
        <v>26</v>
      </c>
      <c r="L18" s="100" t="s">
        <v>125</v>
      </c>
    </row>
    <row r="19" spans="1:12" ht="31.5" x14ac:dyDescent="0.25">
      <c r="A19" s="140"/>
      <c r="B19" s="90">
        <v>3</v>
      </c>
      <c r="C19" s="91" t="s">
        <v>3</v>
      </c>
      <c r="D19" s="92">
        <v>100</v>
      </c>
      <c r="E19" s="93" t="s">
        <v>4</v>
      </c>
      <c r="F19" s="94" t="s">
        <v>223</v>
      </c>
      <c r="G19" s="95">
        <f t="shared" si="0"/>
        <v>300</v>
      </c>
      <c r="H19" s="96">
        <f t="shared" si="1"/>
        <v>2400</v>
      </c>
      <c r="I19" s="97">
        <v>8</v>
      </c>
      <c r="J19" s="98"/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50</v>
      </c>
      <c r="E20" s="94" t="s">
        <v>21</v>
      </c>
      <c r="F20" s="94" t="s">
        <v>124</v>
      </c>
      <c r="G20" s="95">
        <f t="shared" si="0"/>
        <v>50</v>
      </c>
      <c r="H20" s="96">
        <f t="shared" si="1"/>
        <v>2450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2</v>
      </c>
      <c r="C21" s="91" t="s">
        <v>3</v>
      </c>
      <c r="D21" s="92">
        <v>100</v>
      </c>
      <c r="E21" s="93" t="s">
        <v>6</v>
      </c>
      <c r="F21" s="94" t="s">
        <v>224</v>
      </c>
      <c r="G21" s="95">
        <f t="shared" si="0"/>
        <v>200</v>
      </c>
      <c r="H21" s="96">
        <f t="shared" si="1"/>
        <v>2650</v>
      </c>
      <c r="I21" s="97">
        <v>5</v>
      </c>
      <c r="J21" s="98"/>
      <c r="K21" s="98" t="s">
        <v>28</v>
      </c>
      <c r="L21" s="100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4" t="s">
        <v>21</v>
      </c>
      <c r="F22" s="94" t="s">
        <v>124</v>
      </c>
      <c r="G22" s="95">
        <f t="shared" si="0"/>
        <v>50</v>
      </c>
      <c r="H22" s="96">
        <f t="shared" si="1"/>
        <v>2700</v>
      </c>
      <c r="I22" s="97">
        <v>2</v>
      </c>
      <c r="J22" s="98"/>
      <c r="K22" s="98" t="s">
        <v>26</v>
      </c>
      <c r="L22" s="100" t="s">
        <v>125</v>
      </c>
    </row>
    <row r="23" spans="1:12" ht="31.5" x14ac:dyDescent="0.25">
      <c r="A23" s="140"/>
      <c r="B23" s="90">
        <v>2</v>
      </c>
      <c r="C23" s="91" t="s">
        <v>3</v>
      </c>
      <c r="D23" s="92">
        <v>100</v>
      </c>
      <c r="E23" s="93" t="s">
        <v>5</v>
      </c>
      <c r="F23" s="94" t="s">
        <v>225</v>
      </c>
      <c r="G23" s="95">
        <f t="shared" si="0"/>
        <v>200</v>
      </c>
      <c r="H23" s="96">
        <f>H22+G23</f>
        <v>2900</v>
      </c>
      <c r="I23" s="97">
        <v>5</v>
      </c>
      <c r="J23" s="98"/>
      <c r="K23" s="98" t="s">
        <v>28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2950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2</v>
      </c>
      <c r="C25" s="91" t="s">
        <v>3</v>
      </c>
      <c r="D25" s="92">
        <v>100</v>
      </c>
      <c r="E25" s="93" t="s">
        <v>19</v>
      </c>
      <c r="F25" s="94" t="s">
        <v>226</v>
      </c>
      <c r="G25" s="95">
        <f t="shared" si="0"/>
        <v>200</v>
      </c>
      <c r="H25" s="96">
        <f>H24+G25</f>
        <v>3150</v>
      </c>
      <c r="I25" s="97">
        <v>5</v>
      </c>
      <c r="J25" s="98"/>
      <c r="K25" s="98" t="s">
        <v>27</v>
      </c>
      <c r="L25" s="100"/>
    </row>
    <row r="26" spans="1:12" ht="15.75" x14ac:dyDescent="0.25">
      <c r="A26" s="140"/>
      <c r="B26" s="90"/>
      <c r="C26" s="91"/>
      <c r="D26" s="92"/>
      <c r="E26" s="93"/>
      <c r="F26" s="94" t="s">
        <v>220</v>
      </c>
      <c r="G26" s="95">
        <f t="shared" si="0"/>
        <v>0</v>
      </c>
      <c r="H26" s="96">
        <f t="shared" ref="H26:H31" si="2">H25+G26</f>
        <v>3150</v>
      </c>
      <c r="I26" s="97"/>
      <c r="J26" s="98"/>
      <c r="K26" s="98"/>
      <c r="L26" s="99"/>
    </row>
    <row r="27" spans="1:12" ht="15.75" x14ac:dyDescent="0.25">
      <c r="A27" s="140"/>
      <c r="B27" s="90">
        <v>4</v>
      </c>
      <c r="C27" s="91" t="s">
        <v>3</v>
      </c>
      <c r="D27" s="92">
        <v>25</v>
      </c>
      <c r="E27" s="93" t="s">
        <v>228</v>
      </c>
      <c r="F27" s="94" t="s">
        <v>227</v>
      </c>
      <c r="G27" s="95">
        <f t="shared" si="0"/>
        <v>100</v>
      </c>
      <c r="H27" s="96">
        <f t="shared" si="2"/>
        <v>3250</v>
      </c>
      <c r="I27" s="97">
        <v>5</v>
      </c>
      <c r="J27" s="98"/>
      <c r="K27" s="98"/>
      <c r="L27" s="100" t="s">
        <v>142</v>
      </c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3250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3250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3250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3250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3500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3500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3500</v>
      </c>
      <c r="I36" s="143">
        <f>SUM(I8:I35)</f>
        <v>99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3500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7A284-2270-4A0E-8D1D-BCBFD7BD6F9E}">
  <dimension ref="A1:L47"/>
  <sheetViews>
    <sheetView zoomScaleNormal="100" workbookViewId="0">
      <selection activeCell="B18" sqref="B18:F2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43899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600</v>
      </c>
      <c r="E11" s="6" t="s">
        <v>37</v>
      </c>
      <c r="F11" s="10" t="s">
        <v>229</v>
      </c>
      <c r="G11" s="43">
        <f>B11*D11</f>
        <v>600</v>
      </c>
      <c r="H11" s="36">
        <f>H10+G11</f>
        <v>1000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600</v>
      </c>
      <c r="E14" s="6" t="s">
        <v>50</v>
      </c>
      <c r="F14" s="10" t="s">
        <v>199</v>
      </c>
      <c r="G14" s="95">
        <f t="shared" ref="G14:G31" si="0">B14*D14</f>
        <v>600</v>
      </c>
      <c r="H14" s="96">
        <f>H11+G14</f>
        <v>1600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200</v>
      </c>
      <c r="E15" s="93" t="s">
        <v>4</v>
      </c>
      <c r="F15" s="94" t="s">
        <v>197</v>
      </c>
      <c r="G15" s="95">
        <f t="shared" si="0"/>
        <v>200</v>
      </c>
      <c r="H15" s="96">
        <f>H14+G15</f>
        <v>1800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4" t="s">
        <v>21</v>
      </c>
      <c r="F16" s="94" t="s">
        <v>124</v>
      </c>
      <c r="G16" s="95">
        <f t="shared" si="0"/>
        <v>50</v>
      </c>
      <c r="H16" s="96">
        <f>H15+G16</f>
        <v>1850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2</v>
      </c>
      <c r="C17" s="91" t="s">
        <v>3</v>
      </c>
      <c r="D17" s="92">
        <v>100</v>
      </c>
      <c r="E17" s="93" t="s">
        <v>7</v>
      </c>
      <c r="F17" s="94" t="s">
        <v>231</v>
      </c>
      <c r="G17" s="95">
        <f t="shared" si="0"/>
        <v>200</v>
      </c>
      <c r="H17" s="96">
        <f t="shared" ref="H17:H22" si="1">H16+G17</f>
        <v>2050</v>
      </c>
      <c r="I17" s="97">
        <v>5</v>
      </c>
      <c r="J17" s="98">
        <v>20</v>
      </c>
      <c r="K17" s="98" t="s">
        <v>28</v>
      </c>
      <c r="L17" s="100" t="s">
        <v>222</v>
      </c>
    </row>
    <row r="18" spans="1:12" ht="15.75" x14ac:dyDescent="0.25">
      <c r="A18" s="140"/>
      <c r="B18" s="90">
        <v>1</v>
      </c>
      <c r="C18" s="91" t="s">
        <v>3</v>
      </c>
      <c r="D18" s="92">
        <v>50</v>
      </c>
      <c r="E18" s="94" t="s">
        <v>21</v>
      </c>
      <c r="F18" s="94" t="s">
        <v>124</v>
      </c>
      <c r="G18" s="95">
        <f t="shared" si="0"/>
        <v>50</v>
      </c>
      <c r="H18" s="96">
        <f t="shared" si="1"/>
        <v>2100</v>
      </c>
      <c r="I18" s="97">
        <v>2</v>
      </c>
      <c r="J18" s="98"/>
      <c r="K18" s="98" t="s">
        <v>26</v>
      </c>
      <c r="L18" s="100" t="s">
        <v>125</v>
      </c>
    </row>
    <row r="19" spans="1:12" ht="31.5" x14ac:dyDescent="0.25">
      <c r="A19" s="140"/>
      <c r="B19" s="90">
        <v>4</v>
      </c>
      <c r="C19" s="91" t="s">
        <v>3</v>
      </c>
      <c r="D19" s="92">
        <v>100</v>
      </c>
      <c r="E19" s="93" t="s">
        <v>4</v>
      </c>
      <c r="F19" s="94" t="s">
        <v>232</v>
      </c>
      <c r="G19" s="95">
        <f t="shared" si="0"/>
        <v>400</v>
      </c>
      <c r="H19" s="96">
        <f t="shared" si="1"/>
        <v>2500</v>
      </c>
      <c r="I19" s="97">
        <v>8</v>
      </c>
      <c r="J19" s="98">
        <v>20</v>
      </c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50</v>
      </c>
      <c r="E20" s="94" t="s">
        <v>21</v>
      </c>
      <c r="F20" s="94" t="s">
        <v>124</v>
      </c>
      <c r="G20" s="95">
        <f t="shared" si="0"/>
        <v>50</v>
      </c>
      <c r="H20" s="96">
        <f t="shared" si="1"/>
        <v>2550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2</v>
      </c>
      <c r="C21" s="91" t="s">
        <v>3</v>
      </c>
      <c r="D21" s="92">
        <v>100</v>
      </c>
      <c r="E21" s="93" t="s">
        <v>6</v>
      </c>
      <c r="F21" s="94" t="s">
        <v>230</v>
      </c>
      <c r="G21" s="95">
        <f t="shared" si="0"/>
        <v>200</v>
      </c>
      <c r="H21" s="96">
        <f t="shared" si="1"/>
        <v>2750</v>
      </c>
      <c r="I21" s="97">
        <v>5</v>
      </c>
      <c r="J21" s="98">
        <v>20</v>
      </c>
      <c r="K21" s="98" t="s">
        <v>28</v>
      </c>
      <c r="L21" s="100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4" t="s">
        <v>21</v>
      </c>
      <c r="F22" s="94" t="s">
        <v>124</v>
      </c>
      <c r="G22" s="95">
        <f t="shared" si="0"/>
        <v>50</v>
      </c>
      <c r="H22" s="96">
        <f t="shared" si="1"/>
        <v>2800</v>
      </c>
      <c r="I22" s="97">
        <v>2</v>
      </c>
      <c r="J22" s="98"/>
      <c r="K22" s="98" t="s">
        <v>26</v>
      </c>
      <c r="L22" s="100" t="s">
        <v>125</v>
      </c>
    </row>
    <row r="23" spans="1:12" ht="31.5" x14ac:dyDescent="0.25">
      <c r="A23" s="140"/>
      <c r="B23" s="90">
        <v>3</v>
      </c>
      <c r="C23" s="91" t="s">
        <v>3</v>
      </c>
      <c r="D23" s="92">
        <v>100</v>
      </c>
      <c r="E23" s="93" t="s">
        <v>5</v>
      </c>
      <c r="F23" s="94" t="s">
        <v>233</v>
      </c>
      <c r="G23" s="95">
        <f t="shared" si="0"/>
        <v>300</v>
      </c>
      <c r="H23" s="96">
        <f>H22+G23</f>
        <v>3100</v>
      </c>
      <c r="I23" s="97">
        <v>5</v>
      </c>
      <c r="J23" s="98">
        <v>20</v>
      </c>
      <c r="K23" s="98" t="s">
        <v>28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3150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2</v>
      </c>
      <c r="C25" s="91" t="s">
        <v>3</v>
      </c>
      <c r="D25" s="92">
        <v>100</v>
      </c>
      <c r="E25" s="93" t="s">
        <v>19</v>
      </c>
      <c r="F25" s="94" t="s">
        <v>28</v>
      </c>
      <c r="G25" s="95">
        <f t="shared" si="0"/>
        <v>200</v>
      </c>
      <c r="H25" s="96">
        <f>H24+G25</f>
        <v>3350</v>
      </c>
      <c r="I25" s="97">
        <v>5</v>
      </c>
      <c r="J25" s="98"/>
      <c r="K25" s="98" t="s">
        <v>27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3350</v>
      </c>
      <c r="I26" s="97"/>
      <c r="J26" s="98"/>
      <c r="K26" s="98"/>
      <c r="L26" s="99"/>
    </row>
    <row r="27" spans="1:12" ht="15.75" x14ac:dyDescent="0.25">
      <c r="A27" s="140"/>
      <c r="B27" s="90">
        <v>4</v>
      </c>
      <c r="C27" s="91" t="s">
        <v>3</v>
      </c>
      <c r="D27" s="92">
        <v>25</v>
      </c>
      <c r="E27" s="93" t="s">
        <v>228</v>
      </c>
      <c r="F27" s="94" t="s">
        <v>227</v>
      </c>
      <c r="G27" s="95">
        <f t="shared" si="0"/>
        <v>100</v>
      </c>
      <c r="H27" s="96">
        <f t="shared" si="2"/>
        <v>3450</v>
      </c>
      <c r="I27" s="97">
        <v>5</v>
      </c>
      <c r="J27" s="98"/>
      <c r="K27" s="98"/>
      <c r="L27" s="100" t="s">
        <v>142</v>
      </c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3450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3450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3450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3450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3700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3700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3700</v>
      </c>
      <c r="I36" s="143">
        <f>SUM(I8:I35)</f>
        <v>99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3700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36E4-23D9-42B3-B4D1-FFA8AA02E300}">
  <dimension ref="A1:L47"/>
  <sheetViews>
    <sheetView zoomScaleNormal="100" workbookViewId="0">
      <selection activeCell="F26" sqref="F26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43901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145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700</v>
      </c>
      <c r="E11" s="6" t="s">
        <v>37</v>
      </c>
      <c r="F11" s="10" t="s">
        <v>234</v>
      </c>
      <c r="G11" s="43">
        <f>B11*D11</f>
        <v>700</v>
      </c>
      <c r="H11" s="36">
        <f>H10+G11</f>
        <v>1100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650</v>
      </c>
      <c r="E14" s="6" t="s">
        <v>50</v>
      </c>
      <c r="F14" s="10" t="s">
        <v>235</v>
      </c>
      <c r="G14" s="95">
        <f t="shared" ref="G14:G31" si="0">B14*D14</f>
        <v>650</v>
      </c>
      <c r="H14" s="96">
        <f>H11+G14</f>
        <v>1750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150</v>
      </c>
      <c r="E15" s="93" t="s">
        <v>4</v>
      </c>
      <c r="F15" s="94" t="s">
        <v>197</v>
      </c>
      <c r="G15" s="95">
        <f t="shared" si="0"/>
        <v>150</v>
      </c>
      <c r="H15" s="96">
        <f>H14+G15</f>
        <v>1900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4" t="s">
        <v>21</v>
      </c>
      <c r="F16" s="94" t="s">
        <v>124</v>
      </c>
      <c r="G16" s="95">
        <f t="shared" si="0"/>
        <v>50</v>
      </c>
      <c r="H16" s="96">
        <f>H15+G16</f>
        <v>1950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2</v>
      </c>
      <c r="C17" s="91" t="s">
        <v>3</v>
      </c>
      <c r="D17" s="92">
        <v>100</v>
      </c>
      <c r="E17" s="93" t="s">
        <v>7</v>
      </c>
      <c r="F17" s="94" t="s">
        <v>236</v>
      </c>
      <c r="G17" s="95">
        <f t="shared" si="0"/>
        <v>200</v>
      </c>
      <c r="H17" s="96">
        <f t="shared" ref="H17:H22" si="1">H16+G17</f>
        <v>2150</v>
      </c>
      <c r="I17" s="97">
        <v>5</v>
      </c>
      <c r="J17" s="98">
        <v>20</v>
      </c>
      <c r="K17" s="98" t="s">
        <v>28</v>
      </c>
      <c r="L17" s="100" t="s">
        <v>222</v>
      </c>
    </row>
    <row r="18" spans="1:12" ht="15.75" x14ac:dyDescent="0.25">
      <c r="A18" s="140"/>
      <c r="B18" s="90">
        <v>1</v>
      </c>
      <c r="C18" s="91" t="s">
        <v>3</v>
      </c>
      <c r="D18" s="92">
        <v>50</v>
      </c>
      <c r="E18" s="94" t="s">
        <v>21</v>
      </c>
      <c r="F18" s="94" t="s">
        <v>124</v>
      </c>
      <c r="G18" s="95">
        <f t="shared" si="0"/>
        <v>50</v>
      </c>
      <c r="H18" s="96">
        <f t="shared" si="1"/>
        <v>2200</v>
      </c>
      <c r="I18" s="97">
        <v>2</v>
      </c>
      <c r="J18" s="98"/>
      <c r="K18" s="98" t="s">
        <v>26</v>
      </c>
      <c r="L18" s="100" t="s">
        <v>125</v>
      </c>
    </row>
    <row r="19" spans="1:12" ht="31.5" x14ac:dyDescent="0.25">
      <c r="A19" s="140"/>
      <c r="B19" s="90">
        <v>4</v>
      </c>
      <c r="C19" s="91" t="s">
        <v>3</v>
      </c>
      <c r="D19" s="92">
        <v>100</v>
      </c>
      <c r="E19" s="93" t="s">
        <v>4</v>
      </c>
      <c r="F19" s="94" t="s">
        <v>237</v>
      </c>
      <c r="G19" s="95">
        <f t="shared" si="0"/>
        <v>400</v>
      </c>
      <c r="H19" s="96">
        <f t="shared" si="1"/>
        <v>2600</v>
      </c>
      <c r="I19" s="97">
        <v>8</v>
      </c>
      <c r="J19" s="98">
        <v>20</v>
      </c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50</v>
      </c>
      <c r="E20" s="94" t="s">
        <v>21</v>
      </c>
      <c r="F20" s="94" t="s">
        <v>124</v>
      </c>
      <c r="G20" s="95">
        <f t="shared" si="0"/>
        <v>50</v>
      </c>
      <c r="H20" s="96">
        <f t="shared" si="1"/>
        <v>2650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2</v>
      </c>
      <c r="C21" s="91" t="s">
        <v>3</v>
      </c>
      <c r="D21" s="92">
        <v>100</v>
      </c>
      <c r="E21" s="93" t="s">
        <v>6</v>
      </c>
      <c r="F21" s="94" t="s">
        <v>238</v>
      </c>
      <c r="G21" s="95">
        <f t="shared" si="0"/>
        <v>200</v>
      </c>
      <c r="H21" s="96">
        <f t="shared" si="1"/>
        <v>2850</v>
      </c>
      <c r="I21" s="97">
        <v>5</v>
      </c>
      <c r="J21" s="98">
        <v>20</v>
      </c>
      <c r="K21" s="98" t="s">
        <v>28</v>
      </c>
      <c r="L21" s="100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4" t="s">
        <v>21</v>
      </c>
      <c r="F22" s="94" t="s">
        <v>124</v>
      </c>
      <c r="G22" s="95">
        <f t="shared" si="0"/>
        <v>50</v>
      </c>
      <c r="H22" s="96">
        <f t="shared" si="1"/>
        <v>2900</v>
      </c>
      <c r="I22" s="97">
        <v>2</v>
      </c>
      <c r="J22" s="98"/>
      <c r="K22" s="98" t="s">
        <v>26</v>
      </c>
      <c r="L22" s="100" t="s">
        <v>125</v>
      </c>
    </row>
    <row r="23" spans="1:12" ht="15.75" x14ac:dyDescent="0.25">
      <c r="A23" s="140"/>
      <c r="B23" s="90">
        <v>3</v>
      </c>
      <c r="C23" s="91" t="s">
        <v>3</v>
      </c>
      <c r="D23" s="92">
        <v>100</v>
      </c>
      <c r="E23" s="93" t="s">
        <v>5</v>
      </c>
      <c r="F23" s="94" t="s">
        <v>239</v>
      </c>
      <c r="G23" s="95">
        <f t="shared" si="0"/>
        <v>300</v>
      </c>
      <c r="H23" s="96">
        <f>H22+G23</f>
        <v>3200</v>
      </c>
      <c r="I23" s="97">
        <v>5</v>
      </c>
      <c r="J23" s="98">
        <v>20</v>
      </c>
      <c r="K23" s="98" t="s">
        <v>28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3250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1</v>
      </c>
      <c r="C25" s="91" t="s">
        <v>3</v>
      </c>
      <c r="D25" s="92">
        <v>200</v>
      </c>
      <c r="E25" s="93" t="s">
        <v>19</v>
      </c>
      <c r="F25" s="94" t="s">
        <v>28</v>
      </c>
      <c r="G25" s="95">
        <f t="shared" si="0"/>
        <v>200</v>
      </c>
      <c r="H25" s="96">
        <f>H24+G25</f>
        <v>3450</v>
      </c>
      <c r="I25" s="97">
        <v>5</v>
      </c>
      <c r="J25" s="98"/>
      <c r="K25" s="98" t="s">
        <v>27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3450</v>
      </c>
      <c r="I26" s="97"/>
      <c r="J26" s="98"/>
      <c r="K26" s="98"/>
      <c r="L26" s="99"/>
    </row>
    <row r="27" spans="1:12" ht="15.75" x14ac:dyDescent="0.25">
      <c r="A27" s="140"/>
      <c r="B27" s="90">
        <v>4</v>
      </c>
      <c r="C27" s="91" t="s">
        <v>3</v>
      </c>
      <c r="D27" s="92">
        <v>25</v>
      </c>
      <c r="E27" s="93" t="s">
        <v>228</v>
      </c>
      <c r="F27" s="94" t="s">
        <v>227</v>
      </c>
      <c r="G27" s="95">
        <f t="shared" si="0"/>
        <v>100</v>
      </c>
      <c r="H27" s="96">
        <f t="shared" si="2"/>
        <v>3550</v>
      </c>
      <c r="I27" s="97">
        <v>5</v>
      </c>
      <c r="J27" s="98"/>
      <c r="K27" s="98"/>
      <c r="L27" s="100" t="s">
        <v>142</v>
      </c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3550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3550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3550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3550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3800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99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B56D-58AE-4542-BB35-74717D5F9A67}">
  <dimension ref="A1:L47"/>
  <sheetViews>
    <sheetView zoomScaleNormal="100" workbookViewId="0">
      <selection activeCell="B27" sqref="B2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43903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151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800</v>
      </c>
      <c r="E11" s="6" t="s">
        <v>37</v>
      </c>
      <c r="F11" s="10" t="s">
        <v>240</v>
      </c>
      <c r="G11" s="43">
        <f>B11*D11</f>
        <v>800</v>
      </c>
      <c r="H11" s="36">
        <f>H10+G11</f>
        <v>1200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700</v>
      </c>
      <c r="E14" s="6" t="s">
        <v>50</v>
      </c>
      <c r="F14" s="10" t="s">
        <v>241</v>
      </c>
      <c r="G14" s="95">
        <f t="shared" ref="G14:G31" si="0">B14*D14</f>
        <v>700</v>
      </c>
      <c r="H14" s="96">
        <f>H11+G14</f>
        <v>1900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100</v>
      </c>
      <c r="E15" s="93" t="s">
        <v>4</v>
      </c>
      <c r="F15" s="94" t="s">
        <v>197</v>
      </c>
      <c r="G15" s="95">
        <f t="shared" si="0"/>
        <v>100</v>
      </c>
      <c r="H15" s="96">
        <f>H14+G15</f>
        <v>2000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50</v>
      </c>
      <c r="E16" s="94" t="s">
        <v>21</v>
      </c>
      <c r="F16" s="94" t="s">
        <v>124</v>
      </c>
      <c r="G16" s="95">
        <f t="shared" si="0"/>
        <v>50</v>
      </c>
      <c r="H16" s="96">
        <f>H15+G16</f>
        <v>2050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2</v>
      </c>
      <c r="C17" s="91" t="s">
        <v>3</v>
      </c>
      <c r="D17" s="92">
        <v>100</v>
      </c>
      <c r="E17" s="93" t="s">
        <v>7</v>
      </c>
      <c r="F17" s="94" t="s">
        <v>243</v>
      </c>
      <c r="G17" s="95">
        <f t="shared" si="0"/>
        <v>200</v>
      </c>
      <c r="H17" s="96">
        <f t="shared" ref="H17:H22" si="1">H16+G17</f>
        <v>2250</v>
      </c>
      <c r="I17" s="97">
        <v>5</v>
      </c>
      <c r="J17" s="98">
        <v>20</v>
      </c>
      <c r="K17" s="98" t="s">
        <v>28</v>
      </c>
      <c r="L17" s="100" t="s">
        <v>242</v>
      </c>
    </row>
    <row r="18" spans="1:12" ht="15.75" x14ac:dyDescent="0.25">
      <c r="A18" s="140"/>
      <c r="B18" s="90">
        <v>1</v>
      </c>
      <c r="C18" s="91" t="s">
        <v>3</v>
      </c>
      <c r="D18" s="92">
        <v>50</v>
      </c>
      <c r="E18" s="94" t="s">
        <v>21</v>
      </c>
      <c r="F18" s="94" t="s">
        <v>124</v>
      </c>
      <c r="G18" s="95">
        <f t="shared" si="0"/>
        <v>50</v>
      </c>
      <c r="H18" s="96">
        <f t="shared" si="1"/>
        <v>2300</v>
      </c>
      <c r="I18" s="97">
        <v>2</v>
      </c>
      <c r="J18" s="98"/>
      <c r="K18" s="98" t="s">
        <v>26</v>
      </c>
      <c r="L18" s="100" t="s">
        <v>125</v>
      </c>
    </row>
    <row r="19" spans="1:12" ht="15.75" x14ac:dyDescent="0.25">
      <c r="A19" s="140"/>
      <c r="B19" s="90">
        <v>4</v>
      </c>
      <c r="C19" s="91" t="s">
        <v>3</v>
      </c>
      <c r="D19" s="92">
        <v>100</v>
      </c>
      <c r="E19" s="93" t="s">
        <v>4</v>
      </c>
      <c r="F19" s="94" t="s">
        <v>243</v>
      </c>
      <c r="G19" s="95">
        <f t="shared" si="0"/>
        <v>400</v>
      </c>
      <c r="H19" s="96">
        <f t="shared" si="1"/>
        <v>2700</v>
      </c>
      <c r="I19" s="97">
        <v>8</v>
      </c>
      <c r="J19" s="98">
        <v>20</v>
      </c>
      <c r="K19" s="98" t="s">
        <v>28</v>
      </c>
      <c r="L19" s="100" t="s">
        <v>242</v>
      </c>
    </row>
    <row r="20" spans="1:12" ht="15.75" x14ac:dyDescent="0.25">
      <c r="A20" s="140"/>
      <c r="B20" s="90">
        <v>1</v>
      </c>
      <c r="C20" s="91" t="s">
        <v>3</v>
      </c>
      <c r="D20" s="92">
        <v>50</v>
      </c>
      <c r="E20" s="94" t="s">
        <v>21</v>
      </c>
      <c r="F20" s="94" t="s">
        <v>124</v>
      </c>
      <c r="G20" s="95">
        <f t="shared" si="0"/>
        <v>50</v>
      </c>
      <c r="H20" s="96">
        <f t="shared" si="1"/>
        <v>2750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2</v>
      </c>
      <c r="C21" s="91" t="s">
        <v>3</v>
      </c>
      <c r="D21" s="92">
        <v>100</v>
      </c>
      <c r="E21" s="93" t="s">
        <v>6</v>
      </c>
      <c r="F21" s="94" t="s">
        <v>243</v>
      </c>
      <c r="G21" s="95">
        <f t="shared" si="0"/>
        <v>200</v>
      </c>
      <c r="H21" s="96">
        <f t="shared" si="1"/>
        <v>2950</v>
      </c>
      <c r="I21" s="97">
        <v>5</v>
      </c>
      <c r="J21" s="98">
        <v>20</v>
      </c>
      <c r="K21" s="98" t="s">
        <v>28</v>
      </c>
      <c r="L21" s="100" t="s">
        <v>242</v>
      </c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4" t="s">
        <v>21</v>
      </c>
      <c r="F22" s="94" t="s">
        <v>124</v>
      </c>
      <c r="G22" s="95">
        <f t="shared" si="0"/>
        <v>50</v>
      </c>
      <c r="H22" s="96">
        <f t="shared" si="1"/>
        <v>3000</v>
      </c>
      <c r="I22" s="97">
        <v>2</v>
      </c>
      <c r="J22" s="98"/>
      <c r="K22" s="98" t="s">
        <v>26</v>
      </c>
      <c r="L22" s="100" t="s">
        <v>125</v>
      </c>
    </row>
    <row r="23" spans="1:12" ht="15.75" x14ac:dyDescent="0.25">
      <c r="A23" s="140"/>
      <c r="B23" s="90">
        <v>4</v>
      </c>
      <c r="C23" s="91" t="s">
        <v>3</v>
      </c>
      <c r="D23" s="92">
        <v>100</v>
      </c>
      <c r="E23" s="93" t="s">
        <v>5</v>
      </c>
      <c r="F23" s="94" t="s">
        <v>243</v>
      </c>
      <c r="G23" s="95">
        <f t="shared" si="0"/>
        <v>400</v>
      </c>
      <c r="H23" s="96">
        <f>H22+G23</f>
        <v>3400</v>
      </c>
      <c r="I23" s="97">
        <v>5</v>
      </c>
      <c r="J23" s="98">
        <v>20</v>
      </c>
      <c r="K23" s="98" t="s">
        <v>28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3450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1</v>
      </c>
      <c r="C25" s="91" t="s">
        <v>3</v>
      </c>
      <c r="D25" s="92">
        <v>200</v>
      </c>
      <c r="E25" s="93" t="s">
        <v>19</v>
      </c>
      <c r="F25" s="94" t="s">
        <v>28</v>
      </c>
      <c r="G25" s="95">
        <f t="shared" si="0"/>
        <v>200</v>
      </c>
      <c r="H25" s="96">
        <f>H24+G25</f>
        <v>3650</v>
      </c>
      <c r="I25" s="97">
        <v>5</v>
      </c>
      <c r="J25" s="98"/>
      <c r="K25" s="98" t="s">
        <v>27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3650</v>
      </c>
      <c r="I26" s="97"/>
      <c r="J26" s="98"/>
      <c r="K26" s="98"/>
      <c r="L26" s="99"/>
    </row>
    <row r="27" spans="1:12" ht="15.75" x14ac:dyDescent="0.25">
      <c r="A27" s="140"/>
      <c r="B27" s="90">
        <v>4</v>
      </c>
      <c r="C27" s="91" t="s">
        <v>3</v>
      </c>
      <c r="D27" s="92">
        <v>25</v>
      </c>
      <c r="E27" s="93" t="s">
        <v>228</v>
      </c>
      <c r="F27" s="94" t="s">
        <v>227</v>
      </c>
      <c r="G27" s="95">
        <f t="shared" si="0"/>
        <v>100</v>
      </c>
      <c r="H27" s="96">
        <f t="shared" si="2"/>
        <v>3750</v>
      </c>
      <c r="I27" s="97">
        <v>5</v>
      </c>
      <c r="J27" s="98"/>
      <c r="K27" s="98"/>
      <c r="L27" s="100" t="s">
        <v>142</v>
      </c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3750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3750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3750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3750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4000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4000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4000</v>
      </c>
      <c r="I36" s="143">
        <f>SUM(I8:I35)</f>
        <v>99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4000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0903-92A4-4C76-B257-4A4115B21786}">
  <dimension ref="A1:L47"/>
  <sheetViews>
    <sheetView zoomScaleNormal="100" workbookViewId="0">
      <selection activeCell="L24" sqref="L2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43990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244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200</v>
      </c>
      <c r="E10" s="6" t="s">
        <v>21</v>
      </c>
      <c r="F10" s="6" t="s">
        <v>151</v>
      </c>
      <c r="G10" s="43">
        <f>B10*D10</f>
        <v>200</v>
      </c>
      <c r="H10" s="36">
        <f>G10</f>
        <v>200</v>
      </c>
      <c r="I10" s="37">
        <v>8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400</v>
      </c>
      <c r="E11" s="6" t="s">
        <v>37</v>
      </c>
      <c r="F11" s="10" t="s">
        <v>245</v>
      </c>
      <c r="G11" s="43">
        <f>B11*D11</f>
        <v>400</v>
      </c>
      <c r="H11" s="36">
        <f>H10+G11</f>
        <v>600</v>
      </c>
      <c r="I11" s="37">
        <v>12</v>
      </c>
      <c r="J11" s="61"/>
      <c r="K11" s="101" t="s">
        <v>49</v>
      </c>
      <c r="L11" s="138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300</v>
      </c>
      <c r="E14" s="6" t="s">
        <v>50</v>
      </c>
      <c r="F14" s="10" t="s">
        <v>246</v>
      </c>
      <c r="G14" s="95">
        <f t="shared" ref="G14:G31" si="0">B14*D14</f>
        <v>300</v>
      </c>
      <c r="H14" s="96">
        <f>H11+G14</f>
        <v>900</v>
      </c>
      <c r="I14" s="97">
        <v>10</v>
      </c>
      <c r="J14" s="98"/>
      <c r="K14" s="98" t="s">
        <v>28</v>
      </c>
      <c r="L14" s="99" t="s">
        <v>208</v>
      </c>
    </row>
    <row r="15" spans="1:12" ht="31.5" x14ac:dyDescent="0.25">
      <c r="A15" s="140"/>
      <c r="B15" s="90">
        <v>1</v>
      </c>
      <c r="C15" s="91" t="s">
        <v>3</v>
      </c>
      <c r="D15" s="92">
        <v>100</v>
      </c>
      <c r="E15" s="93" t="s">
        <v>4</v>
      </c>
      <c r="F15" s="94" t="s">
        <v>247</v>
      </c>
      <c r="G15" s="95">
        <f t="shared" si="0"/>
        <v>100</v>
      </c>
      <c r="H15" s="96">
        <f>H14+G15</f>
        <v>1000</v>
      </c>
      <c r="I15" s="97">
        <v>5</v>
      </c>
      <c r="J15" s="98"/>
      <c r="K15" s="98" t="s">
        <v>28</v>
      </c>
      <c r="L15" s="100"/>
    </row>
    <row r="16" spans="1:12" ht="15.75" x14ac:dyDescent="0.25">
      <c r="A16" s="140"/>
      <c r="B16" s="90">
        <v>1</v>
      </c>
      <c r="C16" s="91" t="s">
        <v>3</v>
      </c>
      <c r="D16" s="92">
        <v>100</v>
      </c>
      <c r="E16" s="94" t="s">
        <v>21</v>
      </c>
      <c r="F16" s="94" t="s">
        <v>124</v>
      </c>
      <c r="G16" s="95">
        <f t="shared" si="0"/>
        <v>100</v>
      </c>
      <c r="H16" s="96">
        <f>H15+G16</f>
        <v>1100</v>
      </c>
      <c r="I16" s="97">
        <v>2</v>
      </c>
      <c r="J16" s="98"/>
      <c r="K16" s="98" t="s">
        <v>26</v>
      </c>
      <c r="L16" s="100" t="s">
        <v>125</v>
      </c>
    </row>
    <row r="17" spans="1:12" ht="15.75" x14ac:dyDescent="0.25">
      <c r="A17" s="140"/>
      <c r="B17" s="90">
        <v>1</v>
      </c>
      <c r="C17" s="91" t="s">
        <v>3</v>
      </c>
      <c r="D17" s="92">
        <v>100</v>
      </c>
      <c r="E17" s="93" t="s">
        <v>7</v>
      </c>
      <c r="F17" s="94" t="s">
        <v>248</v>
      </c>
      <c r="G17" s="95">
        <f t="shared" si="0"/>
        <v>100</v>
      </c>
      <c r="H17" s="96">
        <f t="shared" ref="H17:H22" si="1">H16+G17</f>
        <v>1200</v>
      </c>
      <c r="I17" s="97">
        <v>5</v>
      </c>
      <c r="J17" s="98"/>
      <c r="K17" s="98" t="s">
        <v>28</v>
      </c>
      <c r="L17" s="100"/>
    </row>
    <row r="18" spans="1:12" ht="15.75" x14ac:dyDescent="0.25">
      <c r="A18" s="140"/>
      <c r="B18" s="90">
        <v>1</v>
      </c>
      <c r="C18" s="91" t="s">
        <v>3</v>
      </c>
      <c r="D18" s="92">
        <v>100</v>
      </c>
      <c r="E18" s="94" t="s">
        <v>21</v>
      </c>
      <c r="F18" s="94" t="s">
        <v>124</v>
      </c>
      <c r="G18" s="95">
        <f t="shared" si="0"/>
        <v>100</v>
      </c>
      <c r="H18" s="96">
        <f t="shared" si="1"/>
        <v>1300</v>
      </c>
      <c r="I18" s="97">
        <v>2</v>
      </c>
      <c r="J18" s="98"/>
      <c r="K18" s="98" t="s">
        <v>26</v>
      </c>
      <c r="L18" s="100" t="s">
        <v>125</v>
      </c>
    </row>
    <row r="19" spans="1:12" ht="15.75" x14ac:dyDescent="0.25">
      <c r="A19" s="140"/>
      <c r="B19" s="90">
        <v>3</v>
      </c>
      <c r="C19" s="91" t="s">
        <v>3</v>
      </c>
      <c r="D19" s="92">
        <v>100</v>
      </c>
      <c r="E19" s="93" t="s">
        <v>4</v>
      </c>
      <c r="F19" s="94" t="s">
        <v>249</v>
      </c>
      <c r="G19" s="95">
        <f t="shared" si="0"/>
        <v>300</v>
      </c>
      <c r="H19" s="96">
        <f t="shared" si="1"/>
        <v>1600</v>
      </c>
      <c r="I19" s="97">
        <v>8</v>
      </c>
      <c r="J19" s="98">
        <v>20</v>
      </c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100</v>
      </c>
      <c r="E20" s="94" t="s">
        <v>21</v>
      </c>
      <c r="F20" s="94" t="s">
        <v>124</v>
      </c>
      <c r="G20" s="95">
        <f t="shared" si="0"/>
        <v>100</v>
      </c>
      <c r="H20" s="96">
        <f t="shared" si="1"/>
        <v>1700</v>
      </c>
      <c r="I20" s="97">
        <v>3</v>
      </c>
      <c r="J20" s="98"/>
      <c r="K20" s="98" t="s">
        <v>26</v>
      </c>
      <c r="L20" s="100" t="s">
        <v>125</v>
      </c>
    </row>
    <row r="21" spans="1:12" ht="15.75" x14ac:dyDescent="0.25">
      <c r="A21" s="140"/>
      <c r="B21" s="90">
        <v>2</v>
      </c>
      <c r="C21" s="91" t="s">
        <v>3</v>
      </c>
      <c r="D21" s="92">
        <v>100</v>
      </c>
      <c r="E21" s="93" t="s">
        <v>6</v>
      </c>
      <c r="F21" s="94" t="s">
        <v>249</v>
      </c>
      <c r="G21" s="95">
        <f t="shared" si="0"/>
        <v>200</v>
      </c>
      <c r="H21" s="96">
        <f t="shared" si="1"/>
        <v>1900</v>
      </c>
      <c r="I21" s="97">
        <v>5</v>
      </c>
      <c r="J21" s="98">
        <v>20</v>
      </c>
      <c r="K21" s="98" t="s">
        <v>28</v>
      </c>
      <c r="L21" s="100"/>
    </row>
    <row r="22" spans="1:12" ht="15.75" x14ac:dyDescent="0.25">
      <c r="A22" s="140"/>
      <c r="B22" s="90">
        <v>1</v>
      </c>
      <c r="C22" s="91" t="s">
        <v>3</v>
      </c>
      <c r="D22" s="92">
        <v>100</v>
      </c>
      <c r="E22" s="94" t="s">
        <v>21</v>
      </c>
      <c r="F22" s="94" t="s">
        <v>124</v>
      </c>
      <c r="G22" s="95">
        <f t="shared" si="0"/>
        <v>100</v>
      </c>
      <c r="H22" s="96">
        <f t="shared" si="1"/>
        <v>2000</v>
      </c>
      <c r="I22" s="97">
        <v>2</v>
      </c>
      <c r="J22" s="98"/>
      <c r="K22" s="98" t="s">
        <v>26</v>
      </c>
      <c r="L22" s="100" t="s">
        <v>125</v>
      </c>
    </row>
    <row r="23" spans="1:12" ht="15.75" x14ac:dyDescent="0.25">
      <c r="A23" s="140"/>
      <c r="B23" s="90">
        <v>3</v>
      </c>
      <c r="C23" s="91" t="s">
        <v>3</v>
      </c>
      <c r="D23" s="92">
        <v>100</v>
      </c>
      <c r="E23" s="93" t="s">
        <v>5</v>
      </c>
      <c r="F23" s="94" t="s">
        <v>249</v>
      </c>
      <c r="G23" s="95">
        <f t="shared" si="0"/>
        <v>300</v>
      </c>
      <c r="H23" s="96">
        <f>H22+G23</f>
        <v>2300</v>
      </c>
      <c r="I23" s="97">
        <v>5</v>
      </c>
      <c r="J23" s="98">
        <v>20</v>
      </c>
      <c r="K23" s="98" t="s">
        <v>28</v>
      </c>
      <c r="L23" s="100"/>
    </row>
    <row r="24" spans="1:12" ht="15.75" x14ac:dyDescent="0.25">
      <c r="A24" s="140"/>
      <c r="B24" s="90">
        <v>1</v>
      </c>
      <c r="C24" s="91" t="s">
        <v>3</v>
      </c>
      <c r="D24" s="92">
        <v>50</v>
      </c>
      <c r="E24" s="93" t="s">
        <v>21</v>
      </c>
      <c r="F24" s="94" t="s">
        <v>124</v>
      </c>
      <c r="G24" s="95">
        <f t="shared" si="0"/>
        <v>50</v>
      </c>
      <c r="H24" s="96">
        <f>H23+G24</f>
        <v>2350</v>
      </c>
      <c r="I24" s="97">
        <v>2</v>
      </c>
      <c r="J24" s="98"/>
      <c r="K24" s="98" t="s">
        <v>26</v>
      </c>
      <c r="L24" s="100" t="s">
        <v>125</v>
      </c>
    </row>
    <row r="25" spans="1:12" ht="15.75" x14ac:dyDescent="0.25">
      <c r="A25" s="140"/>
      <c r="B25" s="90">
        <v>2</v>
      </c>
      <c r="C25" s="91" t="s">
        <v>3</v>
      </c>
      <c r="D25" s="92">
        <v>100</v>
      </c>
      <c r="E25" s="93" t="s">
        <v>19</v>
      </c>
      <c r="F25" s="94" t="s">
        <v>28</v>
      </c>
      <c r="G25" s="95">
        <f t="shared" si="0"/>
        <v>200</v>
      </c>
      <c r="H25" s="96">
        <f>H24+G25</f>
        <v>2550</v>
      </c>
      <c r="I25" s="97">
        <v>5</v>
      </c>
      <c r="J25" s="98">
        <v>20</v>
      </c>
      <c r="K25" s="98" t="s">
        <v>28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2550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2550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2550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2550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2550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2550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2800</v>
      </c>
      <c r="I34" s="37">
        <v>5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2800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2800</v>
      </c>
      <c r="I36" s="143">
        <f>SUM(I8:I35)</f>
        <v>94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2800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1:G1"/>
    <mergeCell ref="H1:L1"/>
    <mergeCell ref="E2:L4"/>
    <mergeCell ref="A7:A12"/>
    <mergeCell ref="A13:A32"/>
    <mergeCell ref="A33:A38"/>
    <mergeCell ref="I36:J36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F7D7-B883-4787-BA79-38E329068D0E}">
  <dimension ref="A1:FA54"/>
  <sheetViews>
    <sheetView tabSelected="1" zoomScaleNormal="100" workbookViewId="0">
      <pane xSplit="2" ySplit="5" topLeftCell="V9" activePane="bottomRight" state="frozen"/>
      <selection pane="topRight" activeCell="C1" sqref="C1"/>
      <selection pane="bottomLeft" activeCell="A5" sqref="A5"/>
      <selection pane="bottomRight" activeCell="BJ48" sqref="BJ48"/>
    </sheetView>
  </sheetViews>
  <sheetFormatPr baseColWidth="10" defaultRowHeight="12" x14ac:dyDescent="0.2"/>
  <cols>
    <col min="1" max="1" width="11.42578125" style="108"/>
    <col min="2" max="2" width="23.28515625" style="108" customWidth="1"/>
    <col min="3" max="93" width="2.7109375" style="108" customWidth="1"/>
    <col min="94" max="95" width="2.5703125" style="108" customWidth="1"/>
    <col min="96" max="157" width="2.7109375" style="108" customWidth="1"/>
    <col min="158" max="168" width="2.5703125" style="108" customWidth="1"/>
    <col min="169" max="16384" width="11.42578125" style="108"/>
  </cols>
  <sheetData>
    <row r="1" spans="1:157" ht="15.75" customHeight="1" x14ac:dyDescent="0.25">
      <c r="A1" s="102" t="s">
        <v>57</v>
      </c>
      <c r="B1" s="103"/>
      <c r="C1" s="104"/>
      <c r="D1" s="105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5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5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6"/>
      <c r="BR1" s="106"/>
      <c r="BS1" s="106"/>
      <c r="BT1" s="106"/>
      <c r="BU1" s="106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4"/>
      <c r="CZ1" s="105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4"/>
      <c r="DN1" s="105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4"/>
      <c r="EB1" s="105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4"/>
      <c r="EQ1" s="105"/>
      <c r="ER1" s="103"/>
      <c r="ES1" s="103"/>
      <c r="ET1" s="103"/>
      <c r="EU1" s="103"/>
      <c r="EV1" s="103"/>
      <c r="EW1" s="103"/>
      <c r="EX1" s="103"/>
      <c r="EY1" s="103"/>
      <c r="EZ1" s="103"/>
      <c r="FA1" s="103"/>
    </row>
    <row r="2" spans="1:157" ht="7.5" customHeight="1" thickBo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</row>
    <row r="3" spans="1:157" ht="12.75" customHeight="1" x14ac:dyDescent="0.2">
      <c r="A3" s="110" t="s">
        <v>58</v>
      </c>
      <c r="C3" s="192" t="s">
        <v>59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5"/>
      <c r="P3" s="192" t="s">
        <v>60</v>
      </c>
      <c r="Q3" s="200"/>
      <c r="R3" s="200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5"/>
      <c r="AD3" s="192" t="s">
        <v>61</v>
      </c>
      <c r="AE3" s="200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5"/>
      <c r="AS3" s="192" t="s">
        <v>62</v>
      </c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5"/>
      <c r="BF3" s="201" t="s">
        <v>63</v>
      </c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3"/>
      <c r="BV3" s="189" t="s">
        <v>64</v>
      </c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1"/>
      <c r="CJ3" s="189" t="s">
        <v>65</v>
      </c>
      <c r="CK3" s="190"/>
      <c r="CL3" s="190"/>
      <c r="CM3" s="190"/>
      <c r="CN3" s="190"/>
      <c r="CO3" s="111"/>
      <c r="CP3" s="111"/>
      <c r="CR3" s="189" t="s">
        <v>66</v>
      </c>
      <c r="CS3" s="190"/>
      <c r="CT3" s="190"/>
      <c r="CU3" s="190"/>
      <c r="CV3" s="190"/>
      <c r="CW3" s="190"/>
      <c r="CX3" s="191"/>
      <c r="CY3" s="192" t="s">
        <v>67</v>
      </c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4"/>
      <c r="DL3" s="195"/>
      <c r="DM3" s="192" t="s">
        <v>68</v>
      </c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4"/>
      <c r="DZ3" s="195"/>
      <c r="EA3" s="192" t="s">
        <v>69</v>
      </c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4"/>
      <c r="EN3" s="194"/>
      <c r="EO3" s="195"/>
      <c r="EP3" s="192" t="s">
        <v>70</v>
      </c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5"/>
    </row>
    <row r="4" spans="1:157" ht="12.75" customHeight="1" x14ac:dyDescent="0.2">
      <c r="A4" s="112" t="s">
        <v>71</v>
      </c>
      <c r="B4" s="113"/>
      <c r="C4" s="114">
        <f>C5</f>
        <v>43836</v>
      </c>
      <c r="D4" s="115">
        <f t="shared" ref="D4:BO4" si="0">D5</f>
        <v>43838</v>
      </c>
      <c r="E4" s="115">
        <f t="shared" si="0"/>
        <v>43840</v>
      </c>
      <c r="F4" s="115">
        <f t="shared" si="0"/>
        <v>43843</v>
      </c>
      <c r="G4" s="115">
        <f t="shared" si="0"/>
        <v>43845</v>
      </c>
      <c r="H4" s="115">
        <f t="shared" si="0"/>
        <v>43847</v>
      </c>
      <c r="I4" s="115">
        <f t="shared" si="0"/>
        <v>43850</v>
      </c>
      <c r="J4" s="115">
        <f t="shared" si="0"/>
        <v>43852</v>
      </c>
      <c r="K4" s="115">
        <f t="shared" si="0"/>
        <v>43854</v>
      </c>
      <c r="L4" s="115">
        <f t="shared" si="0"/>
        <v>43855</v>
      </c>
      <c r="M4" s="115">
        <f t="shared" si="0"/>
        <v>43857</v>
      </c>
      <c r="N4" s="115">
        <f t="shared" si="0"/>
        <v>43859</v>
      </c>
      <c r="O4" s="116">
        <f t="shared" si="0"/>
        <v>43861</v>
      </c>
      <c r="P4" s="114">
        <f t="shared" si="0"/>
        <v>43862</v>
      </c>
      <c r="Q4" s="115">
        <f t="shared" si="0"/>
        <v>43863</v>
      </c>
      <c r="R4" s="115">
        <f t="shared" si="0"/>
        <v>43864</v>
      </c>
      <c r="S4" s="115">
        <f t="shared" si="0"/>
        <v>43866</v>
      </c>
      <c r="T4" s="115">
        <f t="shared" si="0"/>
        <v>43868</v>
      </c>
      <c r="U4" s="115">
        <f t="shared" si="0"/>
        <v>43871</v>
      </c>
      <c r="V4" s="115">
        <f t="shared" si="0"/>
        <v>43873</v>
      </c>
      <c r="W4" s="115">
        <f t="shared" si="0"/>
        <v>43875</v>
      </c>
      <c r="X4" s="115">
        <f t="shared" si="0"/>
        <v>43878</v>
      </c>
      <c r="Y4" s="115">
        <f t="shared" si="0"/>
        <v>43880</v>
      </c>
      <c r="Z4" s="115">
        <f t="shared" si="0"/>
        <v>43882</v>
      </c>
      <c r="AA4" s="115">
        <f t="shared" si="0"/>
        <v>43885</v>
      </c>
      <c r="AB4" s="115">
        <f t="shared" si="0"/>
        <v>43887</v>
      </c>
      <c r="AC4" s="116">
        <f t="shared" si="0"/>
        <v>43889</v>
      </c>
      <c r="AD4" s="114">
        <f t="shared" si="0"/>
        <v>43891</v>
      </c>
      <c r="AE4" s="115">
        <f t="shared" si="0"/>
        <v>43892</v>
      </c>
      <c r="AF4" s="115">
        <f t="shared" si="0"/>
        <v>43894</v>
      </c>
      <c r="AG4" s="115">
        <f t="shared" si="0"/>
        <v>43896</v>
      </c>
      <c r="AH4" s="115">
        <f t="shared" si="0"/>
        <v>43899</v>
      </c>
      <c r="AI4" s="115">
        <f t="shared" si="0"/>
        <v>43901</v>
      </c>
      <c r="AJ4" s="115">
        <f t="shared" si="0"/>
        <v>43903</v>
      </c>
      <c r="AK4" s="115">
        <f t="shared" si="0"/>
        <v>43906</v>
      </c>
      <c r="AL4" s="115">
        <f t="shared" si="0"/>
        <v>43908</v>
      </c>
      <c r="AM4" s="115">
        <f t="shared" si="0"/>
        <v>43910</v>
      </c>
      <c r="AN4" s="115">
        <f t="shared" si="0"/>
        <v>43911</v>
      </c>
      <c r="AO4" s="115">
        <f t="shared" si="0"/>
        <v>43913</v>
      </c>
      <c r="AP4" s="115">
        <f t="shared" si="0"/>
        <v>43915</v>
      </c>
      <c r="AQ4" s="115">
        <f t="shared" si="0"/>
        <v>43917</v>
      </c>
      <c r="AR4" s="116">
        <f t="shared" si="0"/>
        <v>43920</v>
      </c>
      <c r="AS4" s="114">
        <f t="shared" si="0"/>
        <v>43922</v>
      </c>
      <c r="AT4" s="115">
        <f t="shared" si="0"/>
        <v>43924</v>
      </c>
      <c r="AU4" s="115">
        <f t="shared" si="0"/>
        <v>43927</v>
      </c>
      <c r="AV4" s="115">
        <f t="shared" si="0"/>
        <v>43929</v>
      </c>
      <c r="AW4" s="115">
        <f t="shared" si="0"/>
        <v>43931</v>
      </c>
      <c r="AX4" s="115">
        <f t="shared" si="0"/>
        <v>43934</v>
      </c>
      <c r="AY4" s="115">
        <f t="shared" si="0"/>
        <v>43936</v>
      </c>
      <c r="AZ4" s="115">
        <f t="shared" si="0"/>
        <v>43938</v>
      </c>
      <c r="BA4" s="115">
        <f t="shared" si="0"/>
        <v>43941</v>
      </c>
      <c r="BB4" s="115">
        <f t="shared" si="0"/>
        <v>43943</v>
      </c>
      <c r="BC4" s="115">
        <f t="shared" si="0"/>
        <v>43945</v>
      </c>
      <c r="BD4" s="115">
        <f t="shared" si="0"/>
        <v>43948</v>
      </c>
      <c r="BE4" s="116">
        <f t="shared" si="0"/>
        <v>43950</v>
      </c>
      <c r="BF4" s="114">
        <f t="shared" si="0"/>
        <v>43952</v>
      </c>
      <c r="BG4" s="115">
        <f t="shared" si="0"/>
        <v>43955</v>
      </c>
      <c r="BH4" s="115">
        <f t="shared" si="0"/>
        <v>43957</v>
      </c>
      <c r="BI4" s="115">
        <f t="shared" si="0"/>
        <v>43959</v>
      </c>
      <c r="BJ4" s="115">
        <f t="shared" si="0"/>
        <v>43960</v>
      </c>
      <c r="BK4" s="115">
        <f t="shared" si="0"/>
        <v>43962</v>
      </c>
      <c r="BL4" s="115">
        <f t="shared" si="0"/>
        <v>43964</v>
      </c>
      <c r="BM4" s="115">
        <f t="shared" si="0"/>
        <v>43966</v>
      </c>
      <c r="BN4" s="115">
        <f t="shared" si="0"/>
        <v>43967</v>
      </c>
      <c r="BO4" s="115">
        <f t="shared" si="0"/>
        <v>43968</v>
      </c>
      <c r="BP4" s="115">
        <f t="shared" ref="BP4:CN4" si="1">BP5</f>
        <v>43969</v>
      </c>
      <c r="BQ4" s="115">
        <f t="shared" si="1"/>
        <v>43971</v>
      </c>
      <c r="BR4" s="115">
        <f t="shared" si="1"/>
        <v>43973</v>
      </c>
      <c r="BS4" s="115">
        <f t="shared" si="1"/>
        <v>43976</v>
      </c>
      <c r="BT4" s="115">
        <f t="shared" si="1"/>
        <v>43978</v>
      </c>
      <c r="BU4" s="116">
        <f t="shared" si="1"/>
        <v>43980</v>
      </c>
      <c r="BV4" s="114">
        <f t="shared" si="1"/>
        <v>43983</v>
      </c>
      <c r="BW4" s="115">
        <f t="shared" si="1"/>
        <v>43985</v>
      </c>
      <c r="BX4" s="115">
        <f t="shared" si="1"/>
        <v>43987</v>
      </c>
      <c r="BY4" s="115">
        <f t="shared" si="1"/>
        <v>43990</v>
      </c>
      <c r="BZ4" s="115">
        <f t="shared" si="1"/>
        <v>43992</v>
      </c>
      <c r="CA4" s="115">
        <f t="shared" si="1"/>
        <v>43994</v>
      </c>
      <c r="CB4" s="115">
        <f t="shared" si="1"/>
        <v>43997</v>
      </c>
      <c r="CC4" s="115">
        <f t="shared" si="1"/>
        <v>43999</v>
      </c>
      <c r="CD4" s="115">
        <f t="shared" si="1"/>
        <v>44001</v>
      </c>
      <c r="CE4" s="115">
        <f t="shared" si="1"/>
        <v>44004</v>
      </c>
      <c r="CF4" s="115">
        <f t="shared" si="1"/>
        <v>44006</v>
      </c>
      <c r="CG4" s="115">
        <f t="shared" si="1"/>
        <v>44008</v>
      </c>
      <c r="CH4" s="115">
        <f t="shared" si="1"/>
        <v>44009</v>
      </c>
      <c r="CI4" s="116">
        <f t="shared" si="1"/>
        <v>44011</v>
      </c>
      <c r="CJ4" s="114">
        <f t="shared" si="1"/>
        <v>44013</v>
      </c>
      <c r="CK4" s="115">
        <f t="shared" si="1"/>
        <v>44015</v>
      </c>
      <c r="CL4" s="115">
        <f t="shared" si="1"/>
        <v>44018</v>
      </c>
      <c r="CM4" s="115">
        <f t="shared" si="1"/>
        <v>44020</v>
      </c>
      <c r="CN4" s="116">
        <f t="shared" si="1"/>
        <v>44022</v>
      </c>
      <c r="CO4" s="117"/>
      <c r="CP4" s="118"/>
      <c r="CQ4" s="118"/>
      <c r="CR4" s="114">
        <f t="shared" ref="CR4:FA4" si="2">CR5</f>
        <v>44060</v>
      </c>
      <c r="CS4" s="115">
        <f t="shared" si="2"/>
        <v>44062</v>
      </c>
      <c r="CT4" s="115">
        <f t="shared" si="2"/>
        <v>44064</v>
      </c>
      <c r="CU4" s="115">
        <f t="shared" si="2"/>
        <v>44067</v>
      </c>
      <c r="CV4" s="115">
        <f t="shared" si="2"/>
        <v>44069</v>
      </c>
      <c r="CW4" s="115">
        <f t="shared" si="2"/>
        <v>44071</v>
      </c>
      <c r="CX4" s="116">
        <f t="shared" si="2"/>
        <v>44074</v>
      </c>
      <c r="CY4" s="114">
        <f t="shared" si="2"/>
        <v>44076</v>
      </c>
      <c r="CZ4" s="115">
        <f t="shared" si="2"/>
        <v>44078</v>
      </c>
      <c r="DA4" s="115">
        <f t="shared" si="2"/>
        <v>44081</v>
      </c>
      <c r="DB4" s="115">
        <f t="shared" si="2"/>
        <v>44083</v>
      </c>
      <c r="DC4" s="115">
        <f t="shared" si="2"/>
        <v>44085</v>
      </c>
      <c r="DD4" s="115">
        <f t="shared" si="2"/>
        <v>44088</v>
      </c>
      <c r="DE4" s="115">
        <f t="shared" si="2"/>
        <v>44090</v>
      </c>
      <c r="DF4" s="115">
        <f t="shared" si="2"/>
        <v>44092</v>
      </c>
      <c r="DG4" s="115">
        <f t="shared" si="2"/>
        <v>44093</v>
      </c>
      <c r="DH4" s="115">
        <f t="shared" si="2"/>
        <v>44095</v>
      </c>
      <c r="DI4" s="115">
        <f t="shared" si="2"/>
        <v>44097</v>
      </c>
      <c r="DJ4" s="115">
        <f t="shared" si="2"/>
        <v>44099</v>
      </c>
      <c r="DK4" s="115">
        <f t="shared" si="2"/>
        <v>44102</v>
      </c>
      <c r="DL4" s="116">
        <f t="shared" si="2"/>
        <v>44104</v>
      </c>
      <c r="DM4" s="114">
        <f t="shared" si="2"/>
        <v>44106</v>
      </c>
      <c r="DN4" s="115">
        <f t="shared" si="2"/>
        <v>44109</v>
      </c>
      <c r="DO4" s="115">
        <f t="shared" si="2"/>
        <v>44111</v>
      </c>
      <c r="DP4" s="115">
        <f t="shared" si="2"/>
        <v>44113</v>
      </c>
      <c r="DQ4" s="115">
        <f t="shared" si="2"/>
        <v>44116</v>
      </c>
      <c r="DR4" s="115">
        <f t="shared" si="2"/>
        <v>44118</v>
      </c>
      <c r="DS4" s="115">
        <f t="shared" si="2"/>
        <v>44120</v>
      </c>
      <c r="DT4" s="115">
        <f t="shared" si="2"/>
        <v>44123</v>
      </c>
      <c r="DU4" s="115">
        <f t="shared" si="2"/>
        <v>44125</v>
      </c>
      <c r="DV4" s="115">
        <f t="shared" si="2"/>
        <v>44127</v>
      </c>
      <c r="DW4" s="115">
        <f t="shared" si="2"/>
        <v>44129</v>
      </c>
      <c r="DX4" s="115">
        <f t="shared" si="2"/>
        <v>44130</v>
      </c>
      <c r="DY4" s="115">
        <f t="shared" si="2"/>
        <v>44132</v>
      </c>
      <c r="DZ4" s="116">
        <f t="shared" si="2"/>
        <v>44134</v>
      </c>
      <c r="EA4" s="114">
        <f t="shared" si="2"/>
        <v>44137</v>
      </c>
      <c r="EB4" s="115">
        <f t="shared" si="2"/>
        <v>44139</v>
      </c>
      <c r="EC4" s="115">
        <f t="shared" si="2"/>
        <v>44141</v>
      </c>
      <c r="ED4" s="115">
        <f t="shared" si="2"/>
        <v>44144</v>
      </c>
      <c r="EE4" s="115">
        <f t="shared" si="2"/>
        <v>44146</v>
      </c>
      <c r="EF4" s="115">
        <f t="shared" si="2"/>
        <v>44148</v>
      </c>
      <c r="EG4" s="115">
        <f t="shared" si="2"/>
        <v>44150</v>
      </c>
      <c r="EH4" s="115">
        <f t="shared" si="2"/>
        <v>44151</v>
      </c>
      <c r="EI4" s="115">
        <f t="shared" si="2"/>
        <v>44153</v>
      </c>
      <c r="EJ4" s="115">
        <f t="shared" si="2"/>
        <v>44155</v>
      </c>
      <c r="EK4" s="115">
        <f t="shared" si="2"/>
        <v>44158</v>
      </c>
      <c r="EL4" s="115">
        <f t="shared" si="2"/>
        <v>44160</v>
      </c>
      <c r="EM4" s="115">
        <f t="shared" si="2"/>
        <v>44162</v>
      </c>
      <c r="EN4" s="115">
        <f t="shared" si="2"/>
        <v>44164</v>
      </c>
      <c r="EO4" s="116">
        <f t="shared" si="2"/>
        <v>44165</v>
      </c>
      <c r="EP4" s="114">
        <f t="shared" si="2"/>
        <v>44167</v>
      </c>
      <c r="EQ4" s="115">
        <f t="shared" si="2"/>
        <v>44169</v>
      </c>
      <c r="ER4" s="115">
        <f t="shared" si="2"/>
        <v>44172</v>
      </c>
      <c r="ES4" s="115">
        <f t="shared" si="2"/>
        <v>44174</v>
      </c>
      <c r="ET4" s="115">
        <f t="shared" si="2"/>
        <v>44176</v>
      </c>
      <c r="EU4" s="115">
        <f t="shared" si="2"/>
        <v>44179</v>
      </c>
      <c r="EV4" s="115">
        <f t="shared" si="2"/>
        <v>44181</v>
      </c>
      <c r="EW4" s="115">
        <f t="shared" si="2"/>
        <v>44183</v>
      </c>
      <c r="EX4" s="115">
        <f t="shared" si="2"/>
        <v>44184</v>
      </c>
      <c r="EY4" s="115">
        <f t="shared" si="2"/>
        <v>44185</v>
      </c>
      <c r="EZ4" s="115">
        <f t="shared" si="2"/>
        <v>44186</v>
      </c>
      <c r="FA4" s="116">
        <f t="shared" si="2"/>
        <v>44196</v>
      </c>
    </row>
    <row r="5" spans="1:157" ht="12.75" customHeight="1" thickBot="1" x14ac:dyDescent="0.25">
      <c r="A5" s="112" t="s">
        <v>72</v>
      </c>
      <c r="B5" s="113"/>
      <c r="C5" s="119">
        <v>43836</v>
      </c>
      <c r="D5" s="120">
        <f>C5+2</f>
        <v>43838</v>
      </c>
      <c r="E5" s="120">
        <f>D5+2</f>
        <v>43840</v>
      </c>
      <c r="F5" s="120">
        <f>E5+3</f>
        <v>43843</v>
      </c>
      <c r="G5" s="120">
        <f>F5+2</f>
        <v>43845</v>
      </c>
      <c r="H5" s="120">
        <f>G5+2</f>
        <v>43847</v>
      </c>
      <c r="I5" s="120">
        <f>H5+3</f>
        <v>43850</v>
      </c>
      <c r="J5" s="120">
        <f>I5+2</f>
        <v>43852</v>
      </c>
      <c r="K5" s="120">
        <f>J5+2</f>
        <v>43854</v>
      </c>
      <c r="L5" s="120">
        <f>K5+1</f>
        <v>43855</v>
      </c>
      <c r="M5" s="120">
        <f>K5+3</f>
        <v>43857</v>
      </c>
      <c r="N5" s="120">
        <f>M5+2</f>
        <v>43859</v>
      </c>
      <c r="O5" s="121">
        <f>N5+2</f>
        <v>43861</v>
      </c>
      <c r="P5" s="119">
        <f>O5+1</f>
        <v>43862</v>
      </c>
      <c r="Q5" s="120">
        <f>P5+1</f>
        <v>43863</v>
      </c>
      <c r="R5" s="120">
        <f>Q5+1</f>
        <v>43864</v>
      </c>
      <c r="S5" s="120">
        <f>R5+2</f>
        <v>43866</v>
      </c>
      <c r="T5" s="120">
        <f>S5+2</f>
        <v>43868</v>
      </c>
      <c r="U5" s="120">
        <f>T5+3</f>
        <v>43871</v>
      </c>
      <c r="V5" s="120">
        <f>U5+2</f>
        <v>43873</v>
      </c>
      <c r="W5" s="120">
        <f>V5+2</f>
        <v>43875</v>
      </c>
      <c r="X5" s="120">
        <f>W5+3</f>
        <v>43878</v>
      </c>
      <c r="Y5" s="120">
        <f>X5+2</f>
        <v>43880</v>
      </c>
      <c r="Z5" s="120">
        <f>Y5+2</f>
        <v>43882</v>
      </c>
      <c r="AA5" s="120">
        <f>Z5+3</f>
        <v>43885</v>
      </c>
      <c r="AB5" s="120">
        <f>AA5+2</f>
        <v>43887</v>
      </c>
      <c r="AC5" s="121">
        <f>AB5+2</f>
        <v>43889</v>
      </c>
      <c r="AD5" s="119">
        <f>AC5+2</f>
        <v>43891</v>
      </c>
      <c r="AE5" s="120">
        <f>AD5+1</f>
        <v>43892</v>
      </c>
      <c r="AF5" s="120">
        <f>AE5+2</f>
        <v>43894</v>
      </c>
      <c r="AG5" s="120">
        <f>AF5+2</f>
        <v>43896</v>
      </c>
      <c r="AH5" s="120">
        <f>AG5+3</f>
        <v>43899</v>
      </c>
      <c r="AI5" s="120">
        <f>AH5+2</f>
        <v>43901</v>
      </c>
      <c r="AJ5" s="120">
        <f>AI5+2</f>
        <v>43903</v>
      </c>
      <c r="AK5" s="120">
        <f>AJ5+3</f>
        <v>43906</v>
      </c>
      <c r="AL5" s="120">
        <f>AK5+2</f>
        <v>43908</v>
      </c>
      <c r="AM5" s="120">
        <f>AL5+2</f>
        <v>43910</v>
      </c>
      <c r="AN5" s="120">
        <f>AM5+1</f>
        <v>43911</v>
      </c>
      <c r="AO5" s="120">
        <f>AN5+2</f>
        <v>43913</v>
      </c>
      <c r="AP5" s="120">
        <f>AO5+2</f>
        <v>43915</v>
      </c>
      <c r="AQ5" s="120">
        <f>AP5+2</f>
        <v>43917</v>
      </c>
      <c r="AR5" s="121">
        <f>AQ5+3</f>
        <v>43920</v>
      </c>
      <c r="AS5" s="119">
        <f>AR5+2</f>
        <v>43922</v>
      </c>
      <c r="AT5" s="120">
        <f>AS5+2</f>
        <v>43924</v>
      </c>
      <c r="AU5" s="120">
        <f>AT5+3</f>
        <v>43927</v>
      </c>
      <c r="AV5" s="120">
        <f>AU5+2</f>
        <v>43929</v>
      </c>
      <c r="AW5" s="120">
        <f>AV5+2</f>
        <v>43931</v>
      </c>
      <c r="AX5" s="120">
        <f>AW5+3</f>
        <v>43934</v>
      </c>
      <c r="AY5" s="120">
        <f>AX5+2</f>
        <v>43936</v>
      </c>
      <c r="AZ5" s="120">
        <f>AY5+2</f>
        <v>43938</v>
      </c>
      <c r="BA5" s="120">
        <f>AZ5+3</f>
        <v>43941</v>
      </c>
      <c r="BB5" s="120">
        <f>BA5+2</f>
        <v>43943</v>
      </c>
      <c r="BC5" s="120">
        <f>BB5+2</f>
        <v>43945</v>
      </c>
      <c r="BD5" s="120">
        <f>BC5+3</f>
        <v>43948</v>
      </c>
      <c r="BE5" s="121">
        <f>BD5+2</f>
        <v>43950</v>
      </c>
      <c r="BF5" s="119">
        <f>BE5+2</f>
        <v>43952</v>
      </c>
      <c r="BG5" s="120">
        <f>BF5+3</f>
        <v>43955</v>
      </c>
      <c r="BH5" s="120">
        <f t="shared" ref="BH5:BM5" si="3">BG5+2</f>
        <v>43957</v>
      </c>
      <c r="BI5" s="120">
        <f t="shared" si="3"/>
        <v>43959</v>
      </c>
      <c r="BJ5" s="120">
        <f>BI5+1</f>
        <v>43960</v>
      </c>
      <c r="BK5" s="120">
        <f t="shared" si="3"/>
        <v>43962</v>
      </c>
      <c r="BL5" s="120">
        <f t="shared" si="3"/>
        <v>43964</v>
      </c>
      <c r="BM5" s="120">
        <f t="shared" si="3"/>
        <v>43966</v>
      </c>
      <c r="BN5" s="120">
        <f>BM5+1</f>
        <v>43967</v>
      </c>
      <c r="BO5" s="120">
        <f>BN5+1</f>
        <v>43968</v>
      </c>
      <c r="BP5" s="120">
        <f>BO5+1</f>
        <v>43969</v>
      </c>
      <c r="BQ5" s="120">
        <f t="shared" ref="BQ5:CN5" si="4">BP5+2</f>
        <v>43971</v>
      </c>
      <c r="BR5" s="120">
        <f t="shared" si="4"/>
        <v>43973</v>
      </c>
      <c r="BS5" s="120">
        <f>BR5+3</f>
        <v>43976</v>
      </c>
      <c r="BT5" s="120">
        <f t="shared" si="4"/>
        <v>43978</v>
      </c>
      <c r="BU5" s="121">
        <f t="shared" si="4"/>
        <v>43980</v>
      </c>
      <c r="BV5" s="119">
        <f>BU5+3</f>
        <v>43983</v>
      </c>
      <c r="BW5" s="120">
        <f t="shared" si="4"/>
        <v>43985</v>
      </c>
      <c r="BX5" s="120">
        <f t="shared" si="4"/>
        <v>43987</v>
      </c>
      <c r="BY5" s="120">
        <f>BX5+3</f>
        <v>43990</v>
      </c>
      <c r="BZ5" s="120">
        <f t="shared" si="4"/>
        <v>43992</v>
      </c>
      <c r="CA5" s="120">
        <f t="shared" si="4"/>
        <v>43994</v>
      </c>
      <c r="CB5" s="120">
        <f>CA5+3</f>
        <v>43997</v>
      </c>
      <c r="CC5" s="120">
        <f t="shared" si="4"/>
        <v>43999</v>
      </c>
      <c r="CD5" s="120">
        <f t="shared" si="4"/>
        <v>44001</v>
      </c>
      <c r="CE5" s="120">
        <f>CD5+3</f>
        <v>44004</v>
      </c>
      <c r="CF5" s="120">
        <f t="shared" si="4"/>
        <v>44006</v>
      </c>
      <c r="CG5" s="120">
        <f t="shared" si="4"/>
        <v>44008</v>
      </c>
      <c r="CH5" s="120">
        <f>CG5+1</f>
        <v>44009</v>
      </c>
      <c r="CI5" s="121">
        <f t="shared" si="4"/>
        <v>44011</v>
      </c>
      <c r="CJ5" s="119">
        <f t="shared" si="4"/>
        <v>44013</v>
      </c>
      <c r="CK5" s="120">
        <f t="shared" si="4"/>
        <v>44015</v>
      </c>
      <c r="CL5" s="120">
        <f>CK5+3</f>
        <v>44018</v>
      </c>
      <c r="CM5" s="120">
        <f t="shared" si="4"/>
        <v>44020</v>
      </c>
      <c r="CN5" s="121">
        <f t="shared" si="4"/>
        <v>44022</v>
      </c>
      <c r="CO5" s="111"/>
      <c r="CR5" s="119">
        <f>CN5+38</f>
        <v>44060</v>
      </c>
      <c r="CS5" s="120">
        <f t="shared" ref="CS5:CT5" si="5">CR5+2</f>
        <v>44062</v>
      </c>
      <c r="CT5" s="120">
        <f t="shared" si="5"/>
        <v>44064</v>
      </c>
      <c r="CU5" s="120">
        <f>CT5+3</f>
        <v>44067</v>
      </c>
      <c r="CV5" s="120">
        <f t="shared" ref="CV5:CW5" si="6">CU5+2</f>
        <v>44069</v>
      </c>
      <c r="CW5" s="120">
        <f t="shared" si="6"/>
        <v>44071</v>
      </c>
      <c r="CX5" s="121">
        <f>CW5+3</f>
        <v>44074</v>
      </c>
      <c r="CY5" s="119">
        <f t="shared" ref="CY5:CZ5" si="7">CX5+2</f>
        <v>44076</v>
      </c>
      <c r="CZ5" s="120">
        <f t="shared" si="7"/>
        <v>44078</v>
      </c>
      <c r="DA5" s="120">
        <f>CZ5+3</f>
        <v>44081</v>
      </c>
      <c r="DB5" s="120">
        <f t="shared" ref="DB5:DC5" si="8">DA5+2</f>
        <v>44083</v>
      </c>
      <c r="DC5" s="120">
        <f t="shared" si="8"/>
        <v>44085</v>
      </c>
      <c r="DD5" s="120">
        <f>DC5+3</f>
        <v>44088</v>
      </c>
      <c r="DE5" s="120">
        <f t="shared" ref="DE5:DF5" si="9">DD5+2</f>
        <v>44090</v>
      </c>
      <c r="DF5" s="120">
        <f t="shared" si="9"/>
        <v>44092</v>
      </c>
      <c r="DG5" s="120">
        <f>DF5+1</f>
        <v>44093</v>
      </c>
      <c r="DH5" s="120">
        <f t="shared" ref="DH5:DJ5" si="10">DG5+2</f>
        <v>44095</v>
      </c>
      <c r="DI5" s="120">
        <f t="shared" si="10"/>
        <v>44097</v>
      </c>
      <c r="DJ5" s="120">
        <f t="shared" si="10"/>
        <v>44099</v>
      </c>
      <c r="DK5" s="120">
        <f>DJ5+3</f>
        <v>44102</v>
      </c>
      <c r="DL5" s="121">
        <f t="shared" ref="DL5:DM5" si="11">DK5+2</f>
        <v>44104</v>
      </c>
      <c r="DM5" s="119">
        <f t="shared" si="11"/>
        <v>44106</v>
      </c>
      <c r="DN5" s="120">
        <f>DM5+3</f>
        <v>44109</v>
      </c>
      <c r="DO5" s="120">
        <f t="shared" ref="DO5:DP5" si="12">DN5+2</f>
        <v>44111</v>
      </c>
      <c r="DP5" s="120">
        <f t="shared" si="12"/>
        <v>44113</v>
      </c>
      <c r="DQ5" s="120">
        <f>DP5+3</f>
        <v>44116</v>
      </c>
      <c r="DR5" s="120">
        <f t="shared" ref="DR5:DS5" si="13">DQ5+2</f>
        <v>44118</v>
      </c>
      <c r="DS5" s="120">
        <f t="shared" si="13"/>
        <v>44120</v>
      </c>
      <c r="DT5" s="120">
        <f>DS5+3</f>
        <v>44123</v>
      </c>
      <c r="DU5" s="120">
        <f t="shared" ref="DU5:DV5" si="14">DT5+2</f>
        <v>44125</v>
      </c>
      <c r="DV5" s="120">
        <f t="shared" si="14"/>
        <v>44127</v>
      </c>
      <c r="DW5" s="120">
        <f>DV5+2</f>
        <v>44129</v>
      </c>
      <c r="DX5" s="120">
        <f>DW5+1</f>
        <v>44130</v>
      </c>
      <c r="DY5" s="120">
        <f t="shared" ref="DY5:DZ5" si="15">DX5+2</f>
        <v>44132</v>
      </c>
      <c r="DZ5" s="121">
        <f t="shared" si="15"/>
        <v>44134</v>
      </c>
      <c r="EA5" s="119">
        <f>DZ5+3</f>
        <v>44137</v>
      </c>
      <c r="EB5" s="120">
        <f t="shared" ref="EB5:EC5" si="16">EA5+2</f>
        <v>44139</v>
      </c>
      <c r="EC5" s="120">
        <f t="shared" si="16"/>
        <v>44141</v>
      </c>
      <c r="ED5" s="120">
        <f>EC5+3</f>
        <v>44144</v>
      </c>
      <c r="EE5" s="120">
        <f t="shared" ref="EE5:EF5" si="17">ED5+2</f>
        <v>44146</v>
      </c>
      <c r="EF5" s="120">
        <f t="shared" si="17"/>
        <v>44148</v>
      </c>
      <c r="EG5" s="120">
        <f>EF5+2</f>
        <v>44150</v>
      </c>
      <c r="EH5" s="120">
        <f>EG5+1</f>
        <v>44151</v>
      </c>
      <c r="EI5" s="120">
        <f t="shared" ref="EI5:EJ5" si="18">EH5+2</f>
        <v>44153</v>
      </c>
      <c r="EJ5" s="120">
        <f t="shared" si="18"/>
        <v>44155</v>
      </c>
      <c r="EK5" s="120">
        <f>EJ5+3</f>
        <v>44158</v>
      </c>
      <c r="EL5" s="120">
        <f t="shared" ref="EL5:EN5" si="19">EK5+2</f>
        <v>44160</v>
      </c>
      <c r="EM5" s="120">
        <f t="shared" si="19"/>
        <v>44162</v>
      </c>
      <c r="EN5" s="120">
        <f t="shared" si="19"/>
        <v>44164</v>
      </c>
      <c r="EO5" s="121">
        <f>EM5+3</f>
        <v>44165</v>
      </c>
      <c r="EP5" s="119">
        <f t="shared" ref="EP5:EQ5" si="20">EO5+2</f>
        <v>44167</v>
      </c>
      <c r="EQ5" s="120">
        <f t="shared" si="20"/>
        <v>44169</v>
      </c>
      <c r="ER5" s="120">
        <f>EQ5+3</f>
        <v>44172</v>
      </c>
      <c r="ES5" s="120">
        <f t="shared" ref="ES5:ET5" si="21">ER5+2</f>
        <v>44174</v>
      </c>
      <c r="ET5" s="120">
        <f t="shared" si="21"/>
        <v>44176</v>
      </c>
      <c r="EU5" s="120">
        <f>ET5+3</f>
        <v>44179</v>
      </c>
      <c r="EV5" s="120">
        <f t="shared" ref="EV5:EW5" si="22">EU5+2</f>
        <v>44181</v>
      </c>
      <c r="EW5" s="120">
        <f t="shared" si="22"/>
        <v>44183</v>
      </c>
      <c r="EX5" s="120">
        <f>EW5+1</f>
        <v>44184</v>
      </c>
      <c r="EY5" s="120">
        <f>EX5+1</f>
        <v>44185</v>
      </c>
      <c r="EZ5" s="120">
        <f>EW5+3</f>
        <v>44186</v>
      </c>
      <c r="FA5" s="121">
        <f>EZ5+10</f>
        <v>44196</v>
      </c>
    </row>
    <row r="6" spans="1:157" ht="11.25" customHeight="1" x14ac:dyDescent="0.2">
      <c r="A6" s="164" t="s">
        <v>73</v>
      </c>
      <c r="B6" s="122" t="s">
        <v>74</v>
      </c>
      <c r="C6" s="123"/>
      <c r="D6" s="123"/>
      <c r="E6" s="123"/>
      <c r="F6" s="123"/>
      <c r="G6" s="123"/>
      <c r="H6" s="123"/>
      <c r="I6" s="124"/>
      <c r="J6" s="155" t="s">
        <v>75</v>
      </c>
      <c r="K6" s="124"/>
      <c r="L6" s="155" t="s">
        <v>76</v>
      </c>
      <c r="M6" s="124"/>
      <c r="N6" s="124"/>
      <c r="O6" s="124"/>
      <c r="P6" s="155" t="s">
        <v>77</v>
      </c>
      <c r="Q6" s="155" t="s">
        <v>77</v>
      </c>
      <c r="R6" s="123"/>
      <c r="S6" s="123"/>
      <c r="T6" s="123"/>
      <c r="U6" s="123"/>
      <c r="V6" s="123"/>
      <c r="W6" s="123"/>
      <c r="X6" s="123"/>
      <c r="Y6" s="123"/>
      <c r="Z6" s="123"/>
      <c r="AA6" s="180" t="s">
        <v>78</v>
      </c>
      <c r="AB6" s="181"/>
      <c r="AC6" s="182"/>
      <c r="AD6" s="155" t="s">
        <v>79</v>
      </c>
      <c r="AE6" s="180" t="s">
        <v>78</v>
      </c>
      <c r="AF6" s="181"/>
      <c r="AG6" s="182"/>
      <c r="AH6" s="123"/>
      <c r="AI6" s="123"/>
      <c r="AJ6" s="123"/>
      <c r="AK6" s="124"/>
      <c r="AL6" s="124"/>
      <c r="AM6" s="124"/>
      <c r="AN6" s="155" t="s">
        <v>80</v>
      </c>
      <c r="AO6" s="123"/>
      <c r="AP6" s="123"/>
      <c r="AQ6" s="123"/>
      <c r="AR6" s="123"/>
      <c r="AS6" s="123"/>
      <c r="AT6" s="123"/>
      <c r="AU6" s="123"/>
      <c r="AV6" s="123"/>
      <c r="AW6" s="196" t="s">
        <v>81</v>
      </c>
      <c r="AX6" s="197"/>
      <c r="AY6" s="177" t="s">
        <v>82</v>
      </c>
      <c r="AZ6" s="177"/>
      <c r="BA6" s="177"/>
      <c r="BB6" s="177"/>
      <c r="BC6" s="177"/>
      <c r="BD6" s="123"/>
      <c r="BE6" s="123"/>
      <c r="BF6" s="160" t="s">
        <v>83</v>
      </c>
      <c r="BG6" s="124"/>
      <c r="BH6" s="124"/>
      <c r="BI6" s="124"/>
      <c r="BJ6" s="155" t="s">
        <v>84</v>
      </c>
      <c r="BK6" s="124"/>
      <c r="BL6" s="124"/>
      <c r="BM6" s="124"/>
      <c r="BN6" s="155" t="s">
        <v>85</v>
      </c>
      <c r="BO6" s="155" t="s">
        <v>85</v>
      </c>
      <c r="BP6" s="123"/>
      <c r="BQ6" s="123"/>
      <c r="BR6" s="160" t="s">
        <v>86</v>
      </c>
      <c r="BS6" s="123"/>
      <c r="BT6" s="123"/>
      <c r="BU6" s="123"/>
      <c r="BV6" s="160" t="s">
        <v>87</v>
      </c>
      <c r="BW6" s="123"/>
      <c r="BX6" s="123"/>
      <c r="BY6" s="123"/>
      <c r="BZ6" s="123"/>
      <c r="CA6" s="123"/>
      <c r="CB6" s="123"/>
      <c r="CC6" s="123"/>
      <c r="CD6" s="123"/>
      <c r="CE6" s="124"/>
      <c r="CF6" s="124"/>
      <c r="CG6" s="124"/>
      <c r="CH6" s="155" t="s">
        <v>88</v>
      </c>
      <c r="CI6" s="123"/>
      <c r="CJ6" s="123"/>
      <c r="CK6" s="123"/>
      <c r="CL6" s="123"/>
      <c r="CM6" s="123"/>
      <c r="CN6" s="123"/>
      <c r="CO6" s="167" t="s">
        <v>89</v>
      </c>
      <c r="CP6" s="168"/>
      <c r="CQ6" s="169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4"/>
      <c r="DF6" s="124"/>
      <c r="DG6" s="155" t="s">
        <v>90</v>
      </c>
      <c r="DH6" s="123"/>
      <c r="DI6" s="123"/>
      <c r="DJ6" s="123"/>
      <c r="DK6" s="123"/>
      <c r="DL6" s="123"/>
      <c r="DM6" s="123"/>
      <c r="DN6" s="176" t="s">
        <v>91</v>
      </c>
      <c r="DO6" s="177"/>
      <c r="DP6" s="177"/>
      <c r="DQ6" s="177"/>
      <c r="DR6" s="177"/>
      <c r="DS6" s="159"/>
      <c r="DT6" s="124"/>
      <c r="DU6" s="124"/>
      <c r="DV6" s="124"/>
      <c r="DW6" s="155" t="s">
        <v>88</v>
      </c>
      <c r="DX6" s="123"/>
      <c r="DY6" s="123"/>
      <c r="DZ6" s="123"/>
      <c r="EA6" s="123"/>
      <c r="EB6" s="123"/>
      <c r="EC6" s="123"/>
      <c r="ED6" s="124"/>
      <c r="EE6" s="124"/>
      <c r="EF6" s="124"/>
      <c r="EG6" s="155" t="s">
        <v>92</v>
      </c>
      <c r="EH6" s="123"/>
      <c r="EI6" s="123"/>
      <c r="EJ6" s="123"/>
      <c r="EK6" s="124"/>
      <c r="EL6" s="124"/>
      <c r="EM6" s="124"/>
      <c r="EN6" s="155" t="s">
        <v>93</v>
      </c>
      <c r="EO6" s="123"/>
      <c r="EP6" s="123"/>
      <c r="EQ6" s="123"/>
      <c r="ER6" s="123"/>
      <c r="ES6" s="123"/>
      <c r="ET6" s="123"/>
      <c r="EU6" s="124"/>
      <c r="EV6" s="124"/>
      <c r="EW6" s="124"/>
      <c r="EX6" s="155" t="s">
        <v>94</v>
      </c>
      <c r="EY6" s="155" t="s">
        <v>94</v>
      </c>
      <c r="EZ6" s="158" t="s">
        <v>95</v>
      </c>
      <c r="FA6" s="159"/>
    </row>
    <row r="7" spans="1:157" ht="11.25" customHeight="1" x14ac:dyDescent="0.2">
      <c r="A7" s="165"/>
      <c r="B7" s="125" t="s">
        <v>96</v>
      </c>
      <c r="C7" s="126"/>
      <c r="D7" s="126"/>
      <c r="E7" s="126"/>
      <c r="F7" s="126"/>
      <c r="G7" s="126"/>
      <c r="H7" s="126"/>
      <c r="I7" s="127"/>
      <c r="J7" s="156"/>
      <c r="K7" s="127"/>
      <c r="L7" s="156"/>
      <c r="M7" s="127"/>
      <c r="N7" s="127"/>
      <c r="O7" s="127"/>
      <c r="P7" s="156"/>
      <c r="Q7" s="156"/>
      <c r="R7" s="126"/>
      <c r="S7" s="126"/>
      <c r="T7" s="126"/>
      <c r="U7" s="126"/>
      <c r="V7" s="126"/>
      <c r="W7" s="126"/>
      <c r="X7" s="126"/>
      <c r="Y7" s="126"/>
      <c r="Z7" s="126"/>
      <c r="AA7" s="183"/>
      <c r="AB7" s="184"/>
      <c r="AC7" s="185"/>
      <c r="AD7" s="156"/>
      <c r="AE7" s="183"/>
      <c r="AF7" s="184"/>
      <c r="AG7" s="185"/>
      <c r="AH7" s="126"/>
      <c r="AI7" s="126"/>
      <c r="AJ7" s="126"/>
      <c r="AK7" s="127"/>
      <c r="AL7" s="127"/>
      <c r="AM7" s="127"/>
      <c r="AN7" s="156"/>
      <c r="AO7" s="126"/>
      <c r="AP7" s="126"/>
      <c r="AQ7" s="126"/>
      <c r="AR7" s="126"/>
      <c r="AS7" s="126"/>
      <c r="AT7" s="126"/>
      <c r="AU7" s="126"/>
      <c r="AV7" s="126"/>
      <c r="AW7" s="196"/>
      <c r="AX7" s="197"/>
      <c r="AY7" s="178"/>
      <c r="AZ7" s="178"/>
      <c r="BA7" s="178"/>
      <c r="BB7" s="178"/>
      <c r="BC7" s="178"/>
      <c r="BD7" s="126"/>
      <c r="BE7" s="126"/>
      <c r="BF7" s="160"/>
      <c r="BG7" s="127"/>
      <c r="BH7" s="127"/>
      <c r="BI7" s="127"/>
      <c r="BJ7" s="156"/>
      <c r="BK7" s="127"/>
      <c r="BL7" s="127"/>
      <c r="BM7" s="127"/>
      <c r="BN7" s="156"/>
      <c r="BO7" s="156"/>
      <c r="BP7" s="126"/>
      <c r="BQ7" s="126"/>
      <c r="BR7" s="160"/>
      <c r="BS7" s="126"/>
      <c r="BT7" s="126"/>
      <c r="BU7" s="126"/>
      <c r="BV7" s="160"/>
      <c r="BW7" s="126"/>
      <c r="BX7" s="126"/>
      <c r="BY7" s="126"/>
      <c r="BZ7" s="126"/>
      <c r="CA7" s="126"/>
      <c r="CB7" s="126"/>
      <c r="CC7" s="126"/>
      <c r="CD7" s="126"/>
      <c r="CE7" s="127"/>
      <c r="CF7" s="127"/>
      <c r="CG7" s="127"/>
      <c r="CH7" s="156"/>
      <c r="CI7" s="126"/>
      <c r="CJ7" s="126"/>
      <c r="CK7" s="126"/>
      <c r="CL7" s="126"/>
      <c r="CM7" s="126"/>
      <c r="CN7" s="126"/>
      <c r="CO7" s="170"/>
      <c r="CP7" s="171"/>
      <c r="CQ7" s="172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7"/>
      <c r="DF7" s="127"/>
      <c r="DG7" s="156"/>
      <c r="DH7" s="126"/>
      <c r="DI7" s="126"/>
      <c r="DJ7" s="126"/>
      <c r="DK7" s="126"/>
      <c r="DL7" s="126"/>
      <c r="DM7" s="126"/>
      <c r="DN7" s="160"/>
      <c r="DO7" s="178"/>
      <c r="DP7" s="178"/>
      <c r="DQ7" s="178"/>
      <c r="DR7" s="178"/>
      <c r="DS7" s="161"/>
      <c r="DT7" s="127"/>
      <c r="DU7" s="127"/>
      <c r="DV7" s="127"/>
      <c r="DW7" s="156"/>
      <c r="DX7" s="126"/>
      <c r="DY7" s="126"/>
      <c r="DZ7" s="126"/>
      <c r="EA7" s="126"/>
      <c r="EB7" s="126"/>
      <c r="EC7" s="126"/>
      <c r="ED7" s="127"/>
      <c r="EE7" s="127"/>
      <c r="EF7" s="127"/>
      <c r="EG7" s="156"/>
      <c r="EH7" s="126"/>
      <c r="EI7" s="126"/>
      <c r="EJ7" s="126"/>
      <c r="EK7" s="127"/>
      <c r="EL7" s="127"/>
      <c r="EM7" s="127"/>
      <c r="EN7" s="156"/>
      <c r="EO7" s="126"/>
      <c r="EP7" s="126"/>
      <c r="EQ7" s="126"/>
      <c r="ER7" s="126"/>
      <c r="ES7" s="126"/>
      <c r="ET7" s="126"/>
      <c r="EU7" s="127"/>
      <c r="EV7" s="127"/>
      <c r="EW7" s="127"/>
      <c r="EX7" s="156"/>
      <c r="EY7" s="156"/>
      <c r="EZ7" s="160"/>
      <c r="FA7" s="161"/>
    </row>
    <row r="8" spans="1:157" ht="11.25" customHeight="1" x14ac:dyDescent="0.2">
      <c r="A8" s="165"/>
      <c r="B8" s="125" t="s">
        <v>97</v>
      </c>
      <c r="C8" s="126"/>
      <c r="D8" s="126"/>
      <c r="E8" s="126"/>
      <c r="F8" s="126"/>
      <c r="G8" s="126"/>
      <c r="H8" s="126"/>
      <c r="I8" s="127"/>
      <c r="J8" s="156"/>
      <c r="K8" s="127"/>
      <c r="L8" s="156"/>
      <c r="M8" s="127"/>
      <c r="N8" s="127"/>
      <c r="O8" s="127"/>
      <c r="P8" s="156"/>
      <c r="Q8" s="156"/>
      <c r="R8" s="126"/>
      <c r="S8" s="126"/>
      <c r="T8" s="126"/>
      <c r="U8" s="126"/>
      <c r="V8" s="126"/>
      <c r="W8" s="126"/>
      <c r="X8" s="126"/>
      <c r="Y8" s="126"/>
      <c r="Z8" s="126"/>
      <c r="AA8" s="183"/>
      <c r="AB8" s="184"/>
      <c r="AC8" s="185"/>
      <c r="AD8" s="156"/>
      <c r="AE8" s="183"/>
      <c r="AF8" s="184"/>
      <c r="AG8" s="185"/>
      <c r="AH8" s="126"/>
      <c r="AI8" s="126"/>
      <c r="AJ8" s="126"/>
      <c r="AK8" s="127"/>
      <c r="AL8" s="127"/>
      <c r="AM8" s="127"/>
      <c r="AN8" s="156"/>
      <c r="AO8" s="126"/>
      <c r="AP8" s="126"/>
      <c r="AQ8" s="126"/>
      <c r="AR8" s="126"/>
      <c r="AS8" s="126"/>
      <c r="AT8" s="126"/>
      <c r="AU8" s="126"/>
      <c r="AV8" s="126"/>
      <c r="AW8" s="196"/>
      <c r="AX8" s="197"/>
      <c r="AY8" s="178"/>
      <c r="AZ8" s="178"/>
      <c r="BA8" s="178"/>
      <c r="BB8" s="178"/>
      <c r="BC8" s="178"/>
      <c r="BD8" s="126"/>
      <c r="BE8" s="126"/>
      <c r="BF8" s="160"/>
      <c r="BG8" s="127"/>
      <c r="BH8" s="127"/>
      <c r="BI8" s="127"/>
      <c r="BJ8" s="156"/>
      <c r="BK8" s="127"/>
      <c r="BL8" s="127"/>
      <c r="BM8" s="127"/>
      <c r="BN8" s="156"/>
      <c r="BO8" s="156"/>
      <c r="BP8" s="126"/>
      <c r="BQ8" s="126"/>
      <c r="BR8" s="160"/>
      <c r="BS8" s="126"/>
      <c r="BT8" s="126"/>
      <c r="BU8" s="126"/>
      <c r="BV8" s="160"/>
      <c r="BW8" s="126"/>
      <c r="BX8" s="126"/>
      <c r="BY8" s="126"/>
      <c r="BZ8" s="126"/>
      <c r="CA8" s="126"/>
      <c r="CB8" s="126"/>
      <c r="CC8" s="126"/>
      <c r="CD8" s="126"/>
      <c r="CE8" s="127"/>
      <c r="CF8" s="127"/>
      <c r="CG8" s="127"/>
      <c r="CH8" s="156"/>
      <c r="CI8" s="126"/>
      <c r="CJ8" s="126"/>
      <c r="CK8" s="126"/>
      <c r="CL8" s="126"/>
      <c r="CM8" s="126"/>
      <c r="CN8" s="126"/>
      <c r="CO8" s="170"/>
      <c r="CP8" s="171"/>
      <c r="CQ8" s="172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7"/>
      <c r="DF8" s="127"/>
      <c r="DG8" s="156"/>
      <c r="DH8" s="126"/>
      <c r="DI8" s="126"/>
      <c r="DJ8" s="126"/>
      <c r="DK8" s="126"/>
      <c r="DL8" s="126"/>
      <c r="DM8" s="126"/>
      <c r="DN8" s="160"/>
      <c r="DO8" s="178"/>
      <c r="DP8" s="178"/>
      <c r="DQ8" s="178"/>
      <c r="DR8" s="178"/>
      <c r="DS8" s="161"/>
      <c r="DT8" s="127"/>
      <c r="DU8" s="127"/>
      <c r="DV8" s="127"/>
      <c r="DW8" s="156"/>
      <c r="DX8" s="126"/>
      <c r="DY8" s="126"/>
      <c r="DZ8" s="126"/>
      <c r="EA8" s="126"/>
      <c r="EB8" s="126"/>
      <c r="EC8" s="126"/>
      <c r="ED8" s="127"/>
      <c r="EE8" s="127"/>
      <c r="EF8" s="127"/>
      <c r="EG8" s="156"/>
      <c r="EH8" s="126"/>
      <c r="EI8" s="126"/>
      <c r="EJ8" s="126"/>
      <c r="EK8" s="127"/>
      <c r="EL8" s="127"/>
      <c r="EM8" s="127"/>
      <c r="EN8" s="156"/>
      <c r="EO8" s="126"/>
      <c r="EP8" s="126"/>
      <c r="EQ8" s="126"/>
      <c r="ER8" s="126"/>
      <c r="ES8" s="126"/>
      <c r="ET8" s="126"/>
      <c r="EU8" s="127"/>
      <c r="EV8" s="127"/>
      <c r="EW8" s="127"/>
      <c r="EX8" s="156"/>
      <c r="EY8" s="156"/>
      <c r="EZ8" s="160"/>
      <c r="FA8" s="161"/>
    </row>
    <row r="9" spans="1:157" ht="11.25" customHeight="1" x14ac:dyDescent="0.2">
      <c r="A9" s="165"/>
      <c r="B9" s="128" t="s">
        <v>98</v>
      </c>
      <c r="C9" s="129"/>
      <c r="D9" s="129"/>
      <c r="E9" s="129"/>
      <c r="F9" s="129"/>
      <c r="G9" s="129"/>
      <c r="H9" s="129"/>
      <c r="I9" s="126"/>
      <c r="J9" s="156"/>
      <c r="K9" s="126"/>
      <c r="L9" s="156"/>
      <c r="M9" s="126"/>
      <c r="N9" s="126"/>
      <c r="O9" s="126"/>
      <c r="P9" s="156"/>
      <c r="Q9" s="156"/>
      <c r="R9" s="129"/>
      <c r="S9" s="129"/>
      <c r="T9" s="129"/>
      <c r="U9" s="129"/>
      <c r="V9" s="129"/>
      <c r="W9" s="129"/>
      <c r="X9" s="129"/>
      <c r="Y9" s="129"/>
      <c r="Z9" s="129"/>
      <c r="AA9" s="183"/>
      <c r="AB9" s="184"/>
      <c r="AC9" s="185"/>
      <c r="AD9" s="156"/>
      <c r="AE9" s="183"/>
      <c r="AF9" s="184"/>
      <c r="AG9" s="185"/>
      <c r="AH9" s="129"/>
      <c r="AI9" s="129"/>
      <c r="AJ9" s="129"/>
      <c r="AK9" s="126"/>
      <c r="AL9" s="126"/>
      <c r="AM9" s="126"/>
      <c r="AN9" s="156"/>
      <c r="AO9" s="129"/>
      <c r="AP9" s="129"/>
      <c r="AQ9" s="129"/>
      <c r="AR9" s="129"/>
      <c r="AS9" s="129"/>
      <c r="AT9" s="129"/>
      <c r="AU9" s="129"/>
      <c r="AV9" s="129"/>
      <c r="AW9" s="196"/>
      <c r="AX9" s="197"/>
      <c r="AY9" s="178"/>
      <c r="AZ9" s="178"/>
      <c r="BA9" s="178"/>
      <c r="BB9" s="178"/>
      <c r="BC9" s="178"/>
      <c r="BD9" s="129"/>
      <c r="BE9" s="129"/>
      <c r="BF9" s="160"/>
      <c r="BG9" s="126"/>
      <c r="BH9" s="126"/>
      <c r="BI9" s="126"/>
      <c r="BJ9" s="156"/>
      <c r="BK9" s="126"/>
      <c r="BL9" s="126"/>
      <c r="BM9" s="126"/>
      <c r="BN9" s="156"/>
      <c r="BO9" s="156"/>
      <c r="BP9" s="129"/>
      <c r="BQ9" s="129"/>
      <c r="BR9" s="160"/>
      <c r="BS9" s="129"/>
      <c r="BT9" s="129"/>
      <c r="BU9" s="129"/>
      <c r="BV9" s="160"/>
      <c r="BW9" s="129"/>
      <c r="BX9" s="129"/>
      <c r="BY9" s="129"/>
      <c r="BZ9" s="129"/>
      <c r="CA9" s="129"/>
      <c r="CB9" s="129"/>
      <c r="CC9" s="129"/>
      <c r="CD9" s="129"/>
      <c r="CE9" s="126"/>
      <c r="CF9" s="126"/>
      <c r="CG9" s="126"/>
      <c r="CH9" s="156"/>
      <c r="CI9" s="129"/>
      <c r="CJ9" s="129"/>
      <c r="CK9" s="129"/>
      <c r="CL9" s="129"/>
      <c r="CM9" s="129"/>
      <c r="CN9" s="129"/>
      <c r="CO9" s="170"/>
      <c r="CP9" s="171"/>
      <c r="CQ9" s="172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6"/>
      <c r="DF9" s="126"/>
      <c r="DG9" s="156"/>
      <c r="DH9" s="129"/>
      <c r="DI9" s="129"/>
      <c r="DJ9" s="129"/>
      <c r="DK9" s="129"/>
      <c r="DL9" s="129"/>
      <c r="DM9" s="129"/>
      <c r="DN9" s="160"/>
      <c r="DO9" s="178"/>
      <c r="DP9" s="178"/>
      <c r="DQ9" s="178"/>
      <c r="DR9" s="178"/>
      <c r="DS9" s="161"/>
      <c r="DT9" s="126"/>
      <c r="DU9" s="126"/>
      <c r="DV9" s="126"/>
      <c r="DW9" s="156"/>
      <c r="DX9" s="129"/>
      <c r="DY9" s="129"/>
      <c r="DZ9" s="129"/>
      <c r="EA9" s="129"/>
      <c r="EB9" s="129"/>
      <c r="EC9" s="129"/>
      <c r="ED9" s="126"/>
      <c r="EE9" s="126"/>
      <c r="EF9" s="126"/>
      <c r="EG9" s="156"/>
      <c r="EH9" s="129"/>
      <c r="EI9" s="129"/>
      <c r="EJ9" s="129"/>
      <c r="EK9" s="126"/>
      <c r="EL9" s="126"/>
      <c r="EM9" s="126"/>
      <c r="EN9" s="156"/>
      <c r="EO9" s="129"/>
      <c r="EP9" s="129"/>
      <c r="EQ9" s="129"/>
      <c r="ER9" s="129"/>
      <c r="ES9" s="129"/>
      <c r="ET9" s="129"/>
      <c r="EU9" s="126"/>
      <c r="EV9" s="126"/>
      <c r="EW9" s="126"/>
      <c r="EX9" s="156"/>
      <c r="EY9" s="156"/>
      <c r="EZ9" s="160"/>
      <c r="FA9" s="161"/>
    </row>
    <row r="10" spans="1:157" ht="11.25" customHeight="1" x14ac:dyDescent="0.2">
      <c r="A10" s="165"/>
      <c r="B10" s="125" t="s">
        <v>99</v>
      </c>
      <c r="C10" s="126"/>
      <c r="D10" s="126"/>
      <c r="E10" s="126"/>
      <c r="F10" s="126"/>
      <c r="G10" s="126"/>
      <c r="H10" s="126"/>
      <c r="I10" s="127"/>
      <c r="J10" s="156"/>
      <c r="K10" s="127"/>
      <c r="L10" s="156"/>
      <c r="M10" s="127"/>
      <c r="N10" s="127"/>
      <c r="O10" s="127"/>
      <c r="P10" s="156"/>
      <c r="Q10" s="156"/>
      <c r="R10" s="126"/>
      <c r="S10" s="126"/>
      <c r="T10" s="126"/>
      <c r="U10" s="126"/>
      <c r="V10" s="126"/>
      <c r="W10" s="126"/>
      <c r="X10" s="126"/>
      <c r="Y10" s="126"/>
      <c r="Z10" s="126"/>
      <c r="AA10" s="183"/>
      <c r="AB10" s="184"/>
      <c r="AC10" s="185"/>
      <c r="AD10" s="156"/>
      <c r="AE10" s="183"/>
      <c r="AF10" s="184"/>
      <c r="AG10" s="185"/>
      <c r="AH10" s="126"/>
      <c r="AI10" s="126"/>
      <c r="AJ10" s="126"/>
      <c r="AK10" s="127"/>
      <c r="AL10" s="127"/>
      <c r="AM10" s="127"/>
      <c r="AN10" s="156"/>
      <c r="AO10" s="126"/>
      <c r="AP10" s="126"/>
      <c r="AQ10" s="126"/>
      <c r="AR10" s="126"/>
      <c r="AS10" s="126"/>
      <c r="AT10" s="126"/>
      <c r="AU10" s="126"/>
      <c r="AV10" s="126"/>
      <c r="AW10" s="196"/>
      <c r="AX10" s="197"/>
      <c r="AY10" s="178"/>
      <c r="AZ10" s="178"/>
      <c r="BA10" s="178"/>
      <c r="BB10" s="178"/>
      <c r="BC10" s="178"/>
      <c r="BD10" s="126"/>
      <c r="BE10" s="126"/>
      <c r="BF10" s="160"/>
      <c r="BG10" s="127"/>
      <c r="BH10" s="127"/>
      <c r="BI10" s="127"/>
      <c r="BJ10" s="156"/>
      <c r="BK10" s="127"/>
      <c r="BL10" s="127"/>
      <c r="BM10" s="127"/>
      <c r="BN10" s="156"/>
      <c r="BO10" s="156"/>
      <c r="BP10" s="126"/>
      <c r="BQ10" s="126"/>
      <c r="BR10" s="160"/>
      <c r="BS10" s="126"/>
      <c r="BT10" s="126"/>
      <c r="BU10" s="126"/>
      <c r="BV10" s="160"/>
      <c r="BW10" s="126"/>
      <c r="BX10" s="126"/>
      <c r="BY10" s="126"/>
      <c r="BZ10" s="126"/>
      <c r="CA10" s="126"/>
      <c r="CB10" s="126"/>
      <c r="CC10" s="126"/>
      <c r="CD10" s="126"/>
      <c r="CE10" s="127"/>
      <c r="CF10" s="127"/>
      <c r="CG10" s="127"/>
      <c r="CH10" s="156"/>
      <c r="CI10" s="126"/>
      <c r="CJ10" s="126"/>
      <c r="CK10" s="126"/>
      <c r="CL10" s="126"/>
      <c r="CM10" s="126"/>
      <c r="CN10" s="126"/>
      <c r="CO10" s="170"/>
      <c r="CP10" s="171"/>
      <c r="CQ10" s="172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7"/>
      <c r="DG10" s="156"/>
      <c r="DH10" s="126"/>
      <c r="DI10" s="126"/>
      <c r="DJ10" s="126"/>
      <c r="DK10" s="126"/>
      <c r="DL10" s="126"/>
      <c r="DM10" s="126"/>
      <c r="DN10" s="160"/>
      <c r="DO10" s="178"/>
      <c r="DP10" s="178"/>
      <c r="DQ10" s="178"/>
      <c r="DR10" s="178"/>
      <c r="DS10" s="161"/>
      <c r="DT10" s="127"/>
      <c r="DU10" s="127"/>
      <c r="DV10" s="127"/>
      <c r="DW10" s="156"/>
      <c r="DX10" s="126"/>
      <c r="DY10" s="126"/>
      <c r="DZ10" s="126"/>
      <c r="EA10" s="126"/>
      <c r="EB10" s="126"/>
      <c r="EC10" s="126"/>
      <c r="ED10" s="127"/>
      <c r="EE10" s="127"/>
      <c r="EF10" s="127"/>
      <c r="EG10" s="156"/>
      <c r="EH10" s="126"/>
      <c r="EI10" s="126"/>
      <c r="EJ10" s="126"/>
      <c r="EK10" s="127"/>
      <c r="EL10" s="127"/>
      <c r="EM10" s="127"/>
      <c r="EN10" s="156"/>
      <c r="EO10" s="126"/>
      <c r="EP10" s="126"/>
      <c r="EQ10" s="126"/>
      <c r="ER10" s="126"/>
      <c r="ES10" s="126"/>
      <c r="ET10" s="126"/>
      <c r="EU10" s="127"/>
      <c r="EV10" s="127"/>
      <c r="EW10" s="127"/>
      <c r="EX10" s="156"/>
      <c r="EY10" s="156"/>
      <c r="EZ10" s="160"/>
      <c r="FA10" s="161"/>
    </row>
    <row r="11" spans="1:157" ht="11.25" customHeight="1" x14ac:dyDescent="0.2">
      <c r="A11" s="165"/>
      <c r="B11" s="125" t="s">
        <v>100</v>
      </c>
      <c r="C11" s="126"/>
      <c r="D11" s="126"/>
      <c r="E11" s="126"/>
      <c r="F11" s="126"/>
      <c r="G11" s="126"/>
      <c r="H11" s="126"/>
      <c r="I11" s="127"/>
      <c r="J11" s="156"/>
      <c r="K11" s="127"/>
      <c r="L11" s="156"/>
      <c r="M11" s="127"/>
      <c r="N11" s="127"/>
      <c r="O11" s="127"/>
      <c r="P11" s="156"/>
      <c r="Q11" s="156"/>
      <c r="R11" s="126"/>
      <c r="S11" s="126"/>
      <c r="T11" s="126"/>
      <c r="U11" s="126"/>
      <c r="V11" s="126"/>
      <c r="W11" s="126"/>
      <c r="X11" s="126"/>
      <c r="Y11" s="126"/>
      <c r="Z11" s="126"/>
      <c r="AA11" s="183"/>
      <c r="AB11" s="184"/>
      <c r="AC11" s="185"/>
      <c r="AD11" s="156"/>
      <c r="AE11" s="183"/>
      <c r="AF11" s="184"/>
      <c r="AG11" s="185"/>
      <c r="AH11" s="126"/>
      <c r="AI11" s="126"/>
      <c r="AJ11" s="126"/>
      <c r="AK11" s="127"/>
      <c r="AL11" s="127"/>
      <c r="AM11" s="127"/>
      <c r="AN11" s="156"/>
      <c r="AO11" s="126"/>
      <c r="AP11" s="126"/>
      <c r="AQ11" s="126"/>
      <c r="AR11" s="126"/>
      <c r="AS11" s="126"/>
      <c r="AT11" s="126"/>
      <c r="AU11" s="126"/>
      <c r="AV11" s="126"/>
      <c r="AW11" s="196"/>
      <c r="AX11" s="197"/>
      <c r="AY11" s="178"/>
      <c r="AZ11" s="178"/>
      <c r="BA11" s="178"/>
      <c r="BB11" s="178"/>
      <c r="BC11" s="178"/>
      <c r="BD11" s="126"/>
      <c r="BE11" s="126"/>
      <c r="BF11" s="160"/>
      <c r="BG11" s="127"/>
      <c r="BH11" s="127"/>
      <c r="BI11" s="127"/>
      <c r="BJ11" s="156"/>
      <c r="BK11" s="127"/>
      <c r="BL11" s="127"/>
      <c r="BM11" s="127"/>
      <c r="BN11" s="156"/>
      <c r="BO11" s="156"/>
      <c r="BP11" s="126"/>
      <c r="BQ11" s="126"/>
      <c r="BR11" s="160"/>
      <c r="BS11" s="126"/>
      <c r="BT11" s="126"/>
      <c r="BU11" s="126"/>
      <c r="BV11" s="160"/>
      <c r="BW11" s="126"/>
      <c r="BX11" s="126"/>
      <c r="BY11" s="126"/>
      <c r="BZ11" s="126"/>
      <c r="CA11" s="126"/>
      <c r="CB11" s="126"/>
      <c r="CC11" s="126"/>
      <c r="CD11" s="126"/>
      <c r="CE11" s="127"/>
      <c r="CF11" s="127"/>
      <c r="CG11" s="127"/>
      <c r="CH11" s="156"/>
      <c r="CI11" s="126"/>
      <c r="CJ11" s="126"/>
      <c r="CK11" s="126"/>
      <c r="CL11" s="126"/>
      <c r="CM11" s="126"/>
      <c r="CN11" s="126"/>
      <c r="CO11" s="170"/>
      <c r="CP11" s="171"/>
      <c r="CQ11" s="172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7"/>
      <c r="DF11" s="127"/>
      <c r="DG11" s="156"/>
      <c r="DH11" s="126"/>
      <c r="DI11" s="126"/>
      <c r="DJ11" s="126"/>
      <c r="DK11" s="126"/>
      <c r="DL11" s="126"/>
      <c r="DM11" s="126"/>
      <c r="DN11" s="160"/>
      <c r="DO11" s="178"/>
      <c r="DP11" s="178"/>
      <c r="DQ11" s="178"/>
      <c r="DR11" s="178"/>
      <c r="DS11" s="161"/>
      <c r="DT11" s="127"/>
      <c r="DU11" s="127"/>
      <c r="DV11" s="127"/>
      <c r="DW11" s="156"/>
      <c r="DX11" s="126"/>
      <c r="DY11" s="126"/>
      <c r="DZ11" s="126"/>
      <c r="EA11" s="126"/>
      <c r="EB11" s="126"/>
      <c r="EC11" s="126"/>
      <c r="ED11" s="127"/>
      <c r="EE11" s="127"/>
      <c r="EF11" s="127"/>
      <c r="EG11" s="156"/>
      <c r="EH11" s="126"/>
      <c r="EI11" s="126"/>
      <c r="EJ11" s="126"/>
      <c r="EK11" s="127"/>
      <c r="EL11" s="127"/>
      <c r="EM11" s="127"/>
      <c r="EN11" s="156"/>
      <c r="EO11" s="126"/>
      <c r="EP11" s="126"/>
      <c r="EQ11" s="126"/>
      <c r="ER11" s="126"/>
      <c r="ES11" s="126"/>
      <c r="ET11" s="126"/>
      <c r="EU11" s="127"/>
      <c r="EV11" s="127"/>
      <c r="EW11" s="127"/>
      <c r="EX11" s="156"/>
      <c r="EY11" s="156"/>
      <c r="EZ11" s="160"/>
      <c r="FA11" s="161"/>
    </row>
    <row r="12" spans="1:157" ht="11.25" customHeight="1" x14ac:dyDescent="0.2">
      <c r="A12" s="165"/>
      <c r="B12" s="125" t="s">
        <v>101</v>
      </c>
      <c r="C12" s="126"/>
      <c r="D12" s="126"/>
      <c r="E12" s="126"/>
      <c r="F12" s="126"/>
      <c r="G12" s="126"/>
      <c r="H12" s="126"/>
      <c r="I12" s="127"/>
      <c r="J12" s="156"/>
      <c r="K12" s="127"/>
      <c r="L12" s="156"/>
      <c r="M12" s="127"/>
      <c r="N12" s="127"/>
      <c r="O12" s="127"/>
      <c r="P12" s="156"/>
      <c r="Q12" s="156"/>
      <c r="R12" s="126"/>
      <c r="S12" s="126"/>
      <c r="T12" s="126"/>
      <c r="U12" s="126"/>
      <c r="V12" s="126"/>
      <c r="W12" s="126"/>
      <c r="X12" s="126"/>
      <c r="Y12" s="126"/>
      <c r="Z12" s="126"/>
      <c r="AA12" s="183"/>
      <c r="AB12" s="184"/>
      <c r="AC12" s="185"/>
      <c r="AD12" s="156"/>
      <c r="AE12" s="183"/>
      <c r="AF12" s="184"/>
      <c r="AG12" s="185"/>
      <c r="AH12" s="126"/>
      <c r="AI12" s="126"/>
      <c r="AJ12" s="126"/>
      <c r="AK12" s="127"/>
      <c r="AL12" s="127"/>
      <c r="AM12" s="127"/>
      <c r="AN12" s="156"/>
      <c r="AO12" s="126"/>
      <c r="AP12" s="126"/>
      <c r="AQ12" s="126"/>
      <c r="AR12" s="126"/>
      <c r="AS12" s="126"/>
      <c r="AT12" s="126"/>
      <c r="AU12" s="126"/>
      <c r="AV12" s="126"/>
      <c r="AW12" s="196"/>
      <c r="AX12" s="197"/>
      <c r="AY12" s="178"/>
      <c r="AZ12" s="178"/>
      <c r="BA12" s="178"/>
      <c r="BB12" s="178"/>
      <c r="BC12" s="178"/>
      <c r="BD12" s="126"/>
      <c r="BE12" s="126"/>
      <c r="BF12" s="160"/>
      <c r="BG12" s="127"/>
      <c r="BH12" s="127"/>
      <c r="BI12" s="127"/>
      <c r="BJ12" s="156"/>
      <c r="BK12" s="127"/>
      <c r="BL12" s="127"/>
      <c r="BM12" s="127"/>
      <c r="BN12" s="156"/>
      <c r="BO12" s="156"/>
      <c r="BP12" s="126"/>
      <c r="BQ12" s="126"/>
      <c r="BR12" s="160"/>
      <c r="BS12" s="126"/>
      <c r="BT12" s="126"/>
      <c r="BU12" s="126"/>
      <c r="BV12" s="160"/>
      <c r="BW12" s="126"/>
      <c r="BX12" s="126"/>
      <c r="BY12" s="126"/>
      <c r="BZ12" s="126"/>
      <c r="CA12" s="126"/>
      <c r="CB12" s="126"/>
      <c r="CC12" s="126"/>
      <c r="CD12" s="126"/>
      <c r="CE12" s="127"/>
      <c r="CF12" s="127"/>
      <c r="CG12" s="127"/>
      <c r="CH12" s="156"/>
      <c r="CI12" s="126"/>
      <c r="CJ12" s="126"/>
      <c r="CK12" s="126"/>
      <c r="CL12" s="126"/>
      <c r="CM12" s="126"/>
      <c r="CN12" s="126"/>
      <c r="CO12" s="170"/>
      <c r="CP12" s="171"/>
      <c r="CQ12" s="172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7"/>
      <c r="DF12" s="127"/>
      <c r="DG12" s="156"/>
      <c r="DH12" s="126"/>
      <c r="DI12" s="126"/>
      <c r="DJ12" s="126"/>
      <c r="DK12" s="126"/>
      <c r="DL12" s="126"/>
      <c r="DM12" s="126"/>
      <c r="DN12" s="160"/>
      <c r="DO12" s="178"/>
      <c r="DP12" s="178"/>
      <c r="DQ12" s="178"/>
      <c r="DR12" s="178"/>
      <c r="DS12" s="161"/>
      <c r="DT12" s="127"/>
      <c r="DU12" s="127"/>
      <c r="DV12" s="127"/>
      <c r="DW12" s="156"/>
      <c r="DX12" s="126"/>
      <c r="DY12" s="126"/>
      <c r="DZ12" s="126"/>
      <c r="EA12" s="126"/>
      <c r="EB12" s="126"/>
      <c r="EC12" s="126"/>
      <c r="ED12" s="127"/>
      <c r="EE12" s="127"/>
      <c r="EF12" s="127"/>
      <c r="EG12" s="156"/>
      <c r="EH12" s="126"/>
      <c r="EI12" s="126"/>
      <c r="EJ12" s="126"/>
      <c r="EK12" s="127"/>
      <c r="EL12" s="127"/>
      <c r="EM12" s="127"/>
      <c r="EN12" s="156"/>
      <c r="EO12" s="126"/>
      <c r="EP12" s="126"/>
      <c r="EQ12" s="126"/>
      <c r="ER12" s="126"/>
      <c r="ES12" s="126"/>
      <c r="ET12" s="126"/>
      <c r="EU12" s="127"/>
      <c r="EV12" s="127"/>
      <c r="EW12" s="127"/>
      <c r="EX12" s="156"/>
      <c r="EY12" s="156"/>
      <c r="EZ12" s="160"/>
      <c r="FA12" s="161"/>
    </row>
    <row r="13" spans="1:157" ht="11.25" customHeight="1" thickBot="1" x14ac:dyDescent="0.25">
      <c r="A13" s="166"/>
      <c r="B13" s="130" t="s">
        <v>20</v>
      </c>
      <c r="C13" s="131"/>
      <c r="D13" s="131"/>
      <c r="E13" s="131"/>
      <c r="F13" s="131"/>
      <c r="G13" s="131"/>
      <c r="H13" s="131"/>
      <c r="I13" s="131"/>
      <c r="J13" s="156"/>
      <c r="K13" s="131"/>
      <c r="L13" s="156"/>
      <c r="M13" s="131"/>
      <c r="N13" s="131"/>
      <c r="O13" s="131"/>
      <c r="P13" s="156"/>
      <c r="Q13" s="156"/>
      <c r="R13" s="131"/>
      <c r="S13" s="131"/>
      <c r="T13" s="131"/>
      <c r="U13" s="131"/>
      <c r="V13" s="131"/>
      <c r="W13" s="131"/>
      <c r="X13" s="129"/>
      <c r="Y13" s="129"/>
      <c r="Z13" s="129"/>
      <c r="AA13" s="183"/>
      <c r="AB13" s="184"/>
      <c r="AC13" s="185"/>
      <c r="AD13" s="156"/>
      <c r="AE13" s="183"/>
      <c r="AF13" s="184"/>
      <c r="AG13" s="185"/>
      <c r="AH13" s="131"/>
      <c r="AI13" s="131"/>
      <c r="AJ13" s="131"/>
      <c r="AK13" s="131"/>
      <c r="AL13" s="131"/>
      <c r="AM13" s="131"/>
      <c r="AN13" s="156"/>
      <c r="AO13" s="131"/>
      <c r="AP13" s="131"/>
      <c r="AQ13" s="131"/>
      <c r="AR13" s="131"/>
      <c r="AS13" s="131"/>
      <c r="AT13" s="131"/>
      <c r="AU13" s="129"/>
      <c r="AV13" s="129"/>
      <c r="AW13" s="196"/>
      <c r="AX13" s="197"/>
      <c r="AY13" s="178"/>
      <c r="AZ13" s="178"/>
      <c r="BA13" s="178"/>
      <c r="BB13" s="178"/>
      <c r="BC13" s="178"/>
      <c r="BD13" s="131"/>
      <c r="BE13" s="131"/>
      <c r="BF13" s="160"/>
      <c r="BG13" s="131"/>
      <c r="BH13" s="131"/>
      <c r="BI13" s="131"/>
      <c r="BJ13" s="156"/>
      <c r="BK13" s="131"/>
      <c r="BL13" s="131"/>
      <c r="BM13" s="131"/>
      <c r="BN13" s="156"/>
      <c r="BO13" s="156"/>
      <c r="BP13" s="131"/>
      <c r="BQ13" s="131"/>
      <c r="BR13" s="160"/>
      <c r="BS13" s="131"/>
      <c r="BT13" s="131"/>
      <c r="BU13" s="131"/>
      <c r="BV13" s="160"/>
      <c r="BW13" s="131"/>
      <c r="BX13" s="131"/>
      <c r="BY13" s="129"/>
      <c r="BZ13" s="129"/>
      <c r="CA13" s="129"/>
      <c r="CB13" s="131"/>
      <c r="CC13" s="131"/>
      <c r="CD13" s="131"/>
      <c r="CE13" s="131"/>
      <c r="CF13" s="131"/>
      <c r="CG13" s="131"/>
      <c r="CH13" s="156"/>
      <c r="CI13" s="131"/>
      <c r="CJ13" s="131"/>
      <c r="CK13" s="131"/>
      <c r="CL13" s="131"/>
      <c r="CM13" s="131"/>
      <c r="CN13" s="131"/>
      <c r="CO13" s="170"/>
      <c r="CP13" s="171"/>
      <c r="CQ13" s="172"/>
      <c r="CR13" s="131"/>
      <c r="CS13" s="131"/>
      <c r="CT13" s="131"/>
      <c r="CU13" s="131"/>
      <c r="CV13" s="131"/>
      <c r="CW13" s="131"/>
      <c r="CX13" s="131"/>
      <c r="CY13" s="131"/>
      <c r="CZ13" s="131"/>
      <c r="DA13" s="129"/>
      <c r="DB13" s="129"/>
      <c r="DC13" s="129"/>
      <c r="DD13" s="131"/>
      <c r="DE13" s="131"/>
      <c r="DF13" s="131"/>
      <c r="DG13" s="156"/>
      <c r="DH13" s="131"/>
      <c r="DI13" s="131"/>
      <c r="DJ13" s="131"/>
      <c r="DK13" s="131"/>
      <c r="DL13" s="131"/>
      <c r="DM13" s="131"/>
      <c r="DN13" s="160"/>
      <c r="DO13" s="178"/>
      <c r="DP13" s="178"/>
      <c r="DQ13" s="178"/>
      <c r="DR13" s="178"/>
      <c r="DS13" s="161"/>
      <c r="DT13" s="131"/>
      <c r="DU13" s="131"/>
      <c r="DV13" s="131"/>
      <c r="DW13" s="156"/>
      <c r="DX13" s="131"/>
      <c r="DY13" s="131"/>
      <c r="DZ13" s="131"/>
      <c r="EA13" s="131"/>
      <c r="EB13" s="131"/>
      <c r="EC13" s="131"/>
      <c r="ED13" s="131"/>
      <c r="EE13" s="131"/>
      <c r="EF13" s="131"/>
      <c r="EG13" s="156"/>
      <c r="EH13" s="131"/>
      <c r="EI13" s="131"/>
      <c r="EJ13" s="131"/>
      <c r="EK13" s="131"/>
      <c r="EL13" s="131"/>
      <c r="EM13" s="131"/>
      <c r="EN13" s="156"/>
      <c r="EO13" s="131"/>
      <c r="EP13" s="131"/>
      <c r="EQ13" s="131"/>
      <c r="ER13" s="129"/>
      <c r="ES13" s="129"/>
      <c r="ET13" s="129"/>
      <c r="EU13" s="131"/>
      <c r="EV13" s="131"/>
      <c r="EW13" s="131"/>
      <c r="EX13" s="156"/>
      <c r="EY13" s="156"/>
      <c r="EZ13" s="160"/>
      <c r="FA13" s="161"/>
    </row>
    <row r="14" spans="1:157" ht="11.25" customHeight="1" x14ac:dyDescent="0.2">
      <c r="A14" s="164" t="s">
        <v>102</v>
      </c>
      <c r="B14" s="132" t="s">
        <v>103</v>
      </c>
      <c r="C14" s="133"/>
      <c r="D14" s="133"/>
      <c r="E14" s="133"/>
      <c r="F14" s="133"/>
      <c r="G14" s="133"/>
      <c r="H14" s="133"/>
      <c r="I14" s="133"/>
      <c r="J14" s="156"/>
      <c r="K14" s="133"/>
      <c r="L14" s="156"/>
      <c r="M14" s="133"/>
      <c r="N14" s="133"/>
      <c r="O14" s="133"/>
      <c r="P14" s="156"/>
      <c r="Q14" s="156"/>
      <c r="R14" s="133"/>
      <c r="S14" s="133"/>
      <c r="T14" s="133"/>
      <c r="U14" s="133"/>
      <c r="V14" s="133"/>
      <c r="W14" s="133"/>
      <c r="X14" s="133"/>
      <c r="Y14" s="133"/>
      <c r="Z14" s="133"/>
      <c r="AA14" s="183"/>
      <c r="AB14" s="184"/>
      <c r="AC14" s="185"/>
      <c r="AD14" s="156"/>
      <c r="AE14" s="183"/>
      <c r="AF14" s="184"/>
      <c r="AG14" s="185"/>
      <c r="AH14" s="133"/>
      <c r="AI14" s="133"/>
      <c r="AJ14" s="133"/>
      <c r="AK14" s="133"/>
      <c r="AL14" s="133"/>
      <c r="AM14" s="133"/>
      <c r="AN14" s="156"/>
      <c r="AO14" s="133"/>
      <c r="AP14" s="133"/>
      <c r="AQ14" s="133"/>
      <c r="AR14" s="133"/>
      <c r="AS14" s="133"/>
      <c r="AT14" s="133"/>
      <c r="AU14" s="133"/>
      <c r="AV14" s="133"/>
      <c r="AW14" s="196"/>
      <c r="AX14" s="197"/>
      <c r="AY14" s="178"/>
      <c r="AZ14" s="178"/>
      <c r="BA14" s="178"/>
      <c r="BB14" s="178"/>
      <c r="BC14" s="178"/>
      <c r="BD14" s="133"/>
      <c r="BE14" s="133"/>
      <c r="BF14" s="160"/>
      <c r="BG14" s="133"/>
      <c r="BH14" s="133"/>
      <c r="BI14" s="133"/>
      <c r="BJ14" s="156"/>
      <c r="BK14" s="133"/>
      <c r="BL14" s="133"/>
      <c r="BM14" s="133"/>
      <c r="BN14" s="156"/>
      <c r="BO14" s="156"/>
      <c r="BP14" s="133"/>
      <c r="BQ14" s="133"/>
      <c r="BR14" s="160"/>
      <c r="BS14" s="133"/>
      <c r="BT14" s="133"/>
      <c r="BU14" s="133"/>
      <c r="BV14" s="160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56"/>
      <c r="CI14" s="133"/>
      <c r="CJ14" s="133"/>
      <c r="CK14" s="133"/>
      <c r="CL14" s="133"/>
      <c r="CM14" s="133"/>
      <c r="CN14" s="133"/>
      <c r="CO14" s="170"/>
      <c r="CP14" s="171"/>
      <c r="CQ14" s="172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56"/>
      <c r="DH14" s="133"/>
      <c r="DI14" s="133"/>
      <c r="DJ14" s="133"/>
      <c r="DK14" s="133"/>
      <c r="DL14" s="133"/>
      <c r="DM14" s="133"/>
      <c r="DN14" s="160"/>
      <c r="DO14" s="178"/>
      <c r="DP14" s="178"/>
      <c r="DQ14" s="178"/>
      <c r="DR14" s="178"/>
      <c r="DS14" s="161"/>
      <c r="DT14" s="133"/>
      <c r="DU14" s="133"/>
      <c r="DV14" s="133"/>
      <c r="DW14" s="156"/>
      <c r="DX14" s="133"/>
      <c r="DY14" s="133"/>
      <c r="DZ14" s="133"/>
      <c r="EA14" s="133"/>
      <c r="EB14" s="133"/>
      <c r="EC14" s="133"/>
      <c r="ED14" s="133"/>
      <c r="EE14" s="133"/>
      <c r="EF14" s="133"/>
      <c r="EG14" s="156"/>
      <c r="EH14" s="133"/>
      <c r="EI14" s="133"/>
      <c r="EJ14" s="133"/>
      <c r="EK14" s="133"/>
      <c r="EL14" s="133"/>
      <c r="EM14" s="133"/>
      <c r="EN14" s="156"/>
      <c r="EO14" s="133"/>
      <c r="EP14" s="133"/>
      <c r="EQ14" s="133"/>
      <c r="ER14" s="133"/>
      <c r="ES14" s="133"/>
      <c r="ET14" s="133"/>
      <c r="EU14" s="133"/>
      <c r="EV14" s="133"/>
      <c r="EW14" s="133"/>
      <c r="EX14" s="156"/>
      <c r="EY14" s="156"/>
      <c r="EZ14" s="160"/>
      <c r="FA14" s="161"/>
    </row>
    <row r="15" spans="1:157" ht="11.25" customHeight="1" x14ac:dyDescent="0.2">
      <c r="A15" s="165"/>
      <c r="B15" s="125" t="s">
        <v>104</v>
      </c>
      <c r="C15" s="126"/>
      <c r="D15" s="126"/>
      <c r="E15" s="126"/>
      <c r="F15" s="126"/>
      <c r="G15" s="126"/>
      <c r="H15" s="126"/>
      <c r="I15" s="126"/>
      <c r="J15" s="156"/>
      <c r="K15" s="126"/>
      <c r="L15" s="156"/>
      <c r="M15" s="126"/>
      <c r="N15" s="126"/>
      <c r="O15" s="126"/>
      <c r="P15" s="156"/>
      <c r="Q15" s="156"/>
      <c r="R15" s="126"/>
      <c r="S15" s="126"/>
      <c r="T15" s="126"/>
      <c r="U15" s="126"/>
      <c r="V15" s="126"/>
      <c r="W15" s="126"/>
      <c r="X15" s="126"/>
      <c r="Y15" s="126"/>
      <c r="Z15" s="126"/>
      <c r="AA15" s="183"/>
      <c r="AB15" s="184"/>
      <c r="AC15" s="185"/>
      <c r="AD15" s="156"/>
      <c r="AE15" s="183"/>
      <c r="AF15" s="184"/>
      <c r="AG15" s="185"/>
      <c r="AH15" s="126"/>
      <c r="AI15" s="126"/>
      <c r="AJ15" s="126"/>
      <c r="AK15" s="126"/>
      <c r="AL15" s="126"/>
      <c r="AM15" s="126"/>
      <c r="AN15" s="156"/>
      <c r="AO15" s="126"/>
      <c r="AP15" s="126"/>
      <c r="AQ15" s="126"/>
      <c r="AR15" s="126"/>
      <c r="AS15" s="126"/>
      <c r="AT15" s="126"/>
      <c r="AU15" s="126"/>
      <c r="AV15" s="126"/>
      <c r="AW15" s="196"/>
      <c r="AX15" s="197"/>
      <c r="AY15" s="178"/>
      <c r="AZ15" s="178"/>
      <c r="BA15" s="178"/>
      <c r="BB15" s="178"/>
      <c r="BC15" s="178"/>
      <c r="BD15" s="126"/>
      <c r="BE15" s="126"/>
      <c r="BF15" s="160"/>
      <c r="BG15" s="126"/>
      <c r="BH15" s="126"/>
      <c r="BI15" s="126"/>
      <c r="BJ15" s="156"/>
      <c r="BK15" s="126"/>
      <c r="BL15" s="126"/>
      <c r="BM15" s="126"/>
      <c r="BN15" s="156"/>
      <c r="BO15" s="156"/>
      <c r="BP15" s="126"/>
      <c r="BQ15" s="126"/>
      <c r="BR15" s="160"/>
      <c r="BS15" s="126"/>
      <c r="BT15" s="126"/>
      <c r="BU15" s="126"/>
      <c r="BV15" s="160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56"/>
      <c r="CI15" s="126"/>
      <c r="CJ15" s="126"/>
      <c r="CK15" s="126"/>
      <c r="CL15" s="126"/>
      <c r="CM15" s="126"/>
      <c r="CN15" s="126"/>
      <c r="CO15" s="170"/>
      <c r="CP15" s="171"/>
      <c r="CQ15" s="172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56"/>
      <c r="DH15" s="126"/>
      <c r="DI15" s="126"/>
      <c r="DJ15" s="126"/>
      <c r="DK15" s="126"/>
      <c r="DL15" s="126"/>
      <c r="DM15" s="126"/>
      <c r="DN15" s="160"/>
      <c r="DO15" s="178"/>
      <c r="DP15" s="178"/>
      <c r="DQ15" s="178"/>
      <c r="DR15" s="178"/>
      <c r="DS15" s="161"/>
      <c r="DT15" s="126"/>
      <c r="DU15" s="126"/>
      <c r="DV15" s="126"/>
      <c r="DW15" s="156"/>
      <c r="DX15" s="126"/>
      <c r="DY15" s="126"/>
      <c r="DZ15" s="126"/>
      <c r="EA15" s="126"/>
      <c r="EB15" s="126"/>
      <c r="EC15" s="126"/>
      <c r="ED15" s="126"/>
      <c r="EE15" s="126"/>
      <c r="EF15" s="126"/>
      <c r="EG15" s="156"/>
      <c r="EH15" s="126"/>
      <c r="EI15" s="126"/>
      <c r="EJ15" s="126"/>
      <c r="EK15" s="126"/>
      <c r="EL15" s="126"/>
      <c r="EM15" s="126"/>
      <c r="EN15" s="156"/>
      <c r="EO15" s="126"/>
      <c r="EP15" s="126"/>
      <c r="EQ15" s="126"/>
      <c r="ER15" s="126"/>
      <c r="ES15" s="126"/>
      <c r="ET15" s="126"/>
      <c r="EU15" s="126"/>
      <c r="EV15" s="126"/>
      <c r="EW15" s="126"/>
      <c r="EX15" s="156"/>
      <c r="EY15" s="156"/>
      <c r="EZ15" s="160"/>
      <c r="FA15" s="161"/>
    </row>
    <row r="16" spans="1:157" ht="11.25" customHeight="1" x14ac:dyDescent="0.2">
      <c r="A16" s="165"/>
      <c r="B16" s="125" t="s">
        <v>18</v>
      </c>
      <c r="C16" s="129"/>
      <c r="D16" s="129"/>
      <c r="E16" s="129"/>
      <c r="F16" s="129"/>
      <c r="G16" s="129"/>
      <c r="H16" s="129"/>
      <c r="I16" s="129"/>
      <c r="J16" s="156"/>
      <c r="K16" s="129"/>
      <c r="L16" s="156"/>
      <c r="M16" s="129"/>
      <c r="N16" s="129"/>
      <c r="O16" s="129"/>
      <c r="P16" s="156"/>
      <c r="Q16" s="156"/>
      <c r="R16" s="129"/>
      <c r="S16" s="129"/>
      <c r="T16" s="129"/>
      <c r="U16" s="129"/>
      <c r="V16" s="129"/>
      <c r="W16" s="129"/>
      <c r="X16" s="129"/>
      <c r="Y16" s="129"/>
      <c r="Z16" s="129"/>
      <c r="AA16" s="183"/>
      <c r="AB16" s="184"/>
      <c r="AC16" s="185"/>
      <c r="AD16" s="156"/>
      <c r="AE16" s="183"/>
      <c r="AF16" s="184"/>
      <c r="AG16" s="185"/>
      <c r="AH16" s="129"/>
      <c r="AI16" s="129"/>
      <c r="AJ16" s="129"/>
      <c r="AK16" s="129"/>
      <c r="AL16" s="129"/>
      <c r="AM16" s="129"/>
      <c r="AN16" s="156"/>
      <c r="AO16" s="129"/>
      <c r="AP16" s="129"/>
      <c r="AQ16" s="129"/>
      <c r="AR16" s="129"/>
      <c r="AS16" s="129"/>
      <c r="AT16" s="129"/>
      <c r="AU16" s="129"/>
      <c r="AV16" s="129"/>
      <c r="AW16" s="196"/>
      <c r="AX16" s="197"/>
      <c r="AY16" s="178"/>
      <c r="AZ16" s="178"/>
      <c r="BA16" s="178"/>
      <c r="BB16" s="178"/>
      <c r="BC16" s="178"/>
      <c r="BD16" s="129"/>
      <c r="BE16" s="129"/>
      <c r="BF16" s="160"/>
      <c r="BG16" s="129"/>
      <c r="BH16" s="129"/>
      <c r="BI16" s="129"/>
      <c r="BJ16" s="156"/>
      <c r="BK16" s="129"/>
      <c r="BL16" s="129"/>
      <c r="BM16" s="129"/>
      <c r="BN16" s="156"/>
      <c r="BO16" s="156"/>
      <c r="BP16" s="129"/>
      <c r="BQ16" s="129"/>
      <c r="BR16" s="160"/>
      <c r="BS16" s="129"/>
      <c r="BT16" s="129"/>
      <c r="BU16" s="129"/>
      <c r="BV16" s="160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56"/>
      <c r="CI16" s="129"/>
      <c r="CJ16" s="129"/>
      <c r="CK16" s="129"/>
      <c r="CL16" s="129"/>
      <c r="CM16" s="129"/>
      <c r="CN16" s="129"/>
      <c r="CO16" s="170"/>
      <c r="CP16" s="171"/>
      <c r="CQ16" s="172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56"/>
      <c r="DH16" s="129"/>
      <c r="DI16" s="129"/>
      <c r="DJ16" s="129"/>
      <c r="DK16" s="129"/>
      <c r="DL16" s="129"/>
      <c r="DM16" s="129"/>
      <c r="DN16" s="160"/>
      <c r="DO16" s="178"/>
      <c r="DP16" s="178"/>
      <c r="DQ16" s="178"/>
      <c r="DR16" s="178"/>
      <c r="DS16" s="161"/>
      <c r="DT16" s="126"/>
      <c r="DU16" s="126"/>
      <c r="DV16" s="126"/>
      <c r="DW16" s="156"/>
      <c r="DX16" s="129"/>
      <c r="DY16" s="129"/>
      <c r="DZ16" s="129"/>
      <c r="EA16" s="129"/>
      <c r="EB16" s="129"/>
      <c r="EC16" s="129"/>
      <c r="ED16" s="126"/>
      <c r="EE16" s="126"/>
      <c r="EF16" s="126"/>
      <c r="EG16" s="156"/>
      <c r="EH16" s="129"/>
      <c r="EI16" s="129"/>
      <c r="EJ16" s="129"/>
      <c r="EK16" s="126"/>
      <c r="EL16" s="126"/>
      <c r="EM16" s="126"/>
      <c r="EN16" s="156"/>
      <c r="EO16" s="129"/>
      <c r="EP16" s="129"/>
      <c r="EQ16" s="129"/>
      <c r="ER16" s="129"/>
      <c r="ES16" s="129"/>
      <c r="ET16" s="129"/>
      <c r="EU16" s="126"/>
      <c r="EV16" s="126"/>
      <c r="EW16" s="126"/>
      <c r="EX16" s="156"/>
      <c r="EY16" s="156"/>
      <c r="EZ16" s="160"/>
      <c r="FA16" s="161"/>
    </row>
    <row r="17" spans="1:157" ht="11.25" customHeight="1" x14ac:dyDescent="0.2">
      <c r="A17" s="165"/>
      <c r="B17" s="125" t="s">
        <v>16</v>
      </c>
      <c r="C17" s="129"/>
      <c r="D17" s="129"/>
      <c r="E17" s="129"/>
      <c r="F17" s="129"/>
      <c r="G17" s="129"/>
      <c r="H17" s="129"/>
      <c r="I17" s="129"/>
      <c r="J17" s="156"/>
      <c r="K17" s="129"/>
      <c r="L17" s="156"/>
      <c r="M17" s="129"/>
      <c r="N17" s="129"/>
      <c r="O17" s="129"/>
      <c r="P17" s="156"/>
      <c r="Q17" s="156"/>
      <c r="R17" s="129"/>
      <c r="S17" s="129"/>
      <c r="T17" s="129"/>
      <c r="U17" s="129"/>
      <c r="V17" s="129"/>
      <c r="W17" s="129"/>
      <c r="X17" s="129"/>
      <c r="Y17" s="129"/>
      <c r="Z17" s="129"/>
      <c r="AA17" s="183"/>
      <c r="AB17" s="184"/>
      <c r="AC17" s="185"/>
      <c r="AD17" s="156"/>
      <c r="AE17" s="183"/>
      <c r="AF17" s="184"/>
      <c r="AG17" s="185"/>
      <c r="AH17" s="129"/>
      <c r="AI17" s="129"/>
      <c r="AJ17" s="129"/>
      <c r="AK17" s="129"/>
      <c r="AL17" s="129"/>
      <c r="AM17" s="129"/>
      <c r="AN17" s="156"/>
      <c r="AO17" s="129"/>
      <c r="AP17" s="129"/>
      <c r="AQ17" s="129"/>
      <c r="AR17" s="129"/>
      <c r="AS17" s="129"/>
      <c r="AT17" s="129"/>
      <c r="AU17" s="129"/>
      <c r="AV17" s="129"/>
      <c r="AW17" s="196"/>
      <c r="AX17" s="197"/>
      <c r="AY17" s="178"/>
      <c r="AZ17" s="178"/>
      <c r="BA17" s="178"/>
      <c r="BB17" s="178"/>
      <c r="BC17" s="178"/>
      <c r="BD17" s="129"/>
      <c r="BE17" s="129"/>
      <c r="BF17" s="160"/>
      <c r="BG17" s="129"/>
      <c r="BH17" s="129"/>
      <c r="BI17" s="129"/>
      <c r="BJ17" s="156"/>
      <c r="BK17" s="129"/>
      <c r="BL17" s="129"/>
      <c r="BM17" s="129"/>
      <c r="BN17" s="156"/>
      <c r="BO17" s="156"/>
      <c r="BP17" s="129"/>
      <c r="BQ17" s="129"/>
      <c r="BR17" s="160"/>
      <c r="BS17" s="129"/>
      <c r="BT17" s="129"/>
      <c r="BU17" s="129"/>
      <c r="BV17" s="160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56"/>
      <c r="CI17" s="129"/>
      <c r="CJ17" s="129"/>
      <c r="CK17" s="129"/>
      <c r="CL17" s="129"/>
      <c r="CM17" s="129"/>
      <c r="CN17" s="129"/>
      <c r="CO17" s="170"/>
      <c r="CP17" s="171"/>
      <c r="CQ17" s="172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56"/>
      <c r="DH17" s="129"/>
      <c r="DI17" s="129"/>
      <c r="DJ17" s="129"/>
      <c r="DK17" s="129"/>
      <c r="DL17" s="129"/>
      <c r="DM17" s="129"/>
      <c r="DN17" s="160"/>
      <c r="DO17" s="178"/>
      <c r="DP17" s="178"/>
      <c r="DQ17" s="178"/>
      <c r="DR17" s="178"/>
      <c r="DS17" s="161"/>
      <c r="DT17" s="126"/>
      <c r="DU17" s="126"/>
      <c r="DV17" s="126"/>
      <c r="DW17" s="156"/>
      <c r="DX17" s="129"/>
      <c r="DY17" s="129"/>
      <c r="DZ17" s="129"/>
      <c r="EA17" s="129"/>
      <c r="EB17" s="129"/>
      <c r="EC17" s="129"/>
      <c r="ED17" s="126"/>
      <c r="EE17" s="126"/>
      <c r="EF17" s="126"/>
      <c r="EG17" s="156"/>
      <c r="EH17" s="129"/>
      <c r="EI17" s="129"/>
      <c r="EJ17" s="129"/>
      <c r="EK17" s="126"/>
      <c r="EL17" s="126"/>
      <c r="EM17" s="126"/>
      <c r="EN17" s="156"/>
      <c r="EO17" s="129"/>
      <c r="EP17" s="129"/>
      <c r="EQ17" s="129"/>
      <c r="ER17" s="129"/>
      <c r="ES17" s="129"/>
      <c r="ET17" s="129"/>
      <c r="EU17" s="126"/>
      <c r="EV17" s="126"/>
      <c r="EW17" s="126"/>
      <c r="EX17" s="156"/>
      <c r="EY17" s="156"/>
      <c r="EZ17" s="160"/>
      <c r="FA17" s="161"/>
    </row>
    <row r="18" spans="1:157" ht="11.25" customHeight="1" x14ac:dyDescent="0.2">
      <c r="A18" s="165"/>
      <c r="B18" s="125" t="s">
        <v>105</v>
      </c>
      <c r="C18" s="129"/>
      <c r="D18" s="129"/>
      <c r="E18" s="129"/>
      <c r="F18" s="129"/>
      <c r="G18" s="129"/>
      <c r="H18" s="129"/>
      <c r="I18" s="129"/>
      <c r="J18" s="156"/>
      <c r="K18" s="129"/>
      <c r="L18" s="156"/>
      <c r="M18" s="129"/>
      <c r="N18" s="129"/>
      <c r="O18" s="129"/>
      <c r="P18" s="156"/>
      <c r="Q18" s="156"/>
      <c r="R18" s="129"/>
      <c r="S18" s="129"/>
      <c r="T18" s="129"/>
      <c r="U18" s="129"/>
      <c r="V18" s="129"/>
      <c r="W18" s="129"/>
      <c r="X18" s="129"/>
      <c r="Y18" s="129"/>
      <c r="Z18" s="129"/>
      <c r="AA18" s="183"/>
      <c r="AB18" s="184"/>
      <c r="AC18" s="185"/>
      <c r="AD18" s="156"/>
      <c r="AE18" s="183"/>
      <c r="AF18" s="184"/>
      <c r="AG18" s="185"/>
      <c r="AH18" s="126"/>
      <c r="AI18" s="126"/>
      <c r="AJ18" s="126"/>
      <c r="AK18" s="126"/>
      <c r="AL18" s="126"/>
      <c r="AM18" s="126"/>
      <c r="AN18" s="156"/>
      <c r="AO18" s="126"/>
      <c r="AP18" s="126"/>
      <c r="AQ18" s="126"/>
      <c r="AR18" s="126"/>
      <c r="AS18" s="126"/>
      <c r="AT18" s="126"/>
      <c r="AU18" s="126"/>
      <c r="AV18" s="126"/>
      <c r="AW18" s="196"/>
      <c r="AX18" s="197"/>
      <c r="AY18" s="178"/>
      <c r="AZ18" s="178"/>
      <c r="BA18" s="178"/>
      <c r="BB18" s="178"/>
      <c r="BC18" s="178"/>
      <c r="BD18" s="126"/>
      <c r="BE18" s="126"/>
      <c r="BF18" s="160"/>
      <c r="BG18" s="126"/>
      <c r="BH18" s="126"/>
      <c r="BI18" s="126"/>
      <c r="BJ18" s="156"/>
      <c r="BK18" s="126"/>
      <c r="BL18" s="126"/>
      <c r="BM18" s="126"/>
      <c r="BN18" s="156"/>
      <c r="BO18" s="156"/>
      <c r="BP18" s="126"/>
      <c r="BQ18" s="126"/>
      <c r="BR18" s="160"/>
      <c r="BS18" s="129"/>
      <c r="BT18" s="129"/>
      <c r="BU18" s="129"/>
      <c r="BV18" s="160"/>
      <c r="BW18" s="129"/>
      <c r="BX18" s="129"/>
      <c r="BY18" s="129"/>
      <c r="BZ18" s="126"/>
      <c r="CA18" s="126"/>
      <c r="CB18" s="126"/>
      <c r="CC18" s="126"/>
      <c r="CD18" s="126"/>
      <c r="CE18" s="126"/>
      <c r="CF18" s="126"/>
      <c r="CG18" s="126"/>
      <c r="CH18" s="156"/>
      <c r="CI18" s="126"/>
      <c r="CJ18" s="126"/>
      <c r="CK18" s="126"/>
      <c r="CL18" s="126"/>
      <c r="CM18" s="126"/>
      <c r="CN18" s="126"/>
      <c r="CO18" s="170"/>
      <c r="CP18" s="171"/>
      <c r="CQ18" s="172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56"/>
      <c r="DH18" s="126"/>
      <c r="DI18" s="126"/>
      <c r="DJ18" s="126"/>
      <c r="DK18" s="126"/>
      <c r="DL18" s="126"/>
      <c r="DM18" s="126"/>
      <c r="DN18" s="160"/>
      <c r="DO18" s="178"/>
      <c r="DP18" s="178"/>
      <c r="DQ18" s="178"/>
      <c r="DR18" s="178"/>
      <c r="DS18" s="161"/>
      <c r="DT18" s="126"/>
      <c r="DU18" s="126"/>
      <c r="DV18" s="126"/>
      <c r="DW18" s="156"/>
      <c r="DX18" s="126"/>
      <c r="DY18" s="126"/>
      <c r="DZ18" s="126"/>
      <c r="EA18" s="126"/>
      <c r="EB18" s="126"/>
      <c r="EC18" s="126"/>
      <c r="ED18" s="126"/>
      <c r="EE18" s="126"/>
      <c r="EF18" s="126"/>
      <c r="EG18" s="156"/>
      <c r="EH18" s="126"/>
      <c r="EI18" s="126"/>
      <c r="EJ18" s="126"/>
      <c r="EK18" s="126"/>
      <c r="EL18" s="126"/>
      <c r="EM18" s="126"/>
      <c r="EN18" s="156"/>
      <c r="EO18" s="126"/>
      <c r="EP18" s="126"/>
      <c r="EQ18" s="126"/>
      <c r="ER18" s="126"/>
      <c r="ES18" s="126"/>
      <c r="ET18" s="126"/>
      <c r="EU18" s="126"/>
      <c r="EV18" s="126"/>
      <c r="EW18" s="126"/>
      <c r="EX18" s="156"/>
      <c r="EY18" s="156"/>
      <c r="EZ18" s="160"/>
      <c r="FA18" s="161"/>
    </row>
    <row r="19" spans="1:157" ht="11.25" customHeight="1" x14ac:dyDescent="0.2">
      <c r="A19" s="165"/>
      <c r="B19" s="125" t="s">
        <v>106</v>
      </c>
      <c r="C19" s="129"/>
      <c r="D19" s="129"/>
      <c r="E19" s="129"/>
      <c r="F19" s="129"/>
      <c r="G19" s="129"/>
      <c r="H19" s="129"/>
      <c r="I19" s="129"/>
      <c r="J19" s="156"/>
      <c r="K19" s="129"/>
      <c r="L19" s="156"/>
      <c r="M19" s="129"/>
      <c r="N19" s="129"/>
      <c r="O19" s="129"/>
      <c r="P19" s="156"/>
      <c r="Q19" s="156"/>
      <c r="R19" s="126"/>
      <c r="S19" s="126"/>
      <c r="T19" s="126"/>
      <c r="U19" s="126"/>
      <c r="V19" s="126"/>
      <c r="W19" s="126"/>
      <c r="X19" s="126"/>
      <c r="Y19" s="126"/>
      <c r="Z19" s="126"/>
      <c r="AA19" s="183"/>
      <c r="AB19" s="184"/>
      <c r="AC19" s="185"/>
      <c r="AD19" s="156"/>
      <c r="AE19" s="183"/>
      <c r="AF19" s="184"/>
      <c r="AG19" s="185"/>
      <c r="AH19" s="126"/>
      <c r="AI19" s="126"/>
      <c r="AJ19" s="126"/>
      <c r="AK19" s="126"/>
      <c r="AL19" s="126"/>
      <c r="AM19" s="126"/>
      <c r="AN19" s="156"/>
      <c r="AO19" s="126"/>
      <c r="AP19" s="126"/>
      <c r="AQ19" s="126"/>
      <c r="AR19" s="126"/>
      <c r="AS19" s="126"/>
      <c r="AT19" s="126"/>
      <c r="AU19" s="126"/>
      <c r="AV19" s="126"/>
      <c r="AW19" s="196"/>
      <c r="AX19" s="197"/>
      <c r="AY19" s="178"/>
      <c r="AZ19" s="178"/>
      <c r="BA19" s="178"/>
      <c r="BB19" s="178"/>
      <c r="BC19" s="178"/>
      <c r="BD19" s="126"/>
      <c r="BE19" s="126"/>
      <c r="BF19" s="160"/>
      <c r="BG19" s="126"/>
      <c r="BH19" s="126"/>
      <c r="BI19" s="126"/>
      <c r="BJ19" s="156"/>
      <c r="BK19" s="126"/>
      <c r="BL19" s="126"/>
      <c r="BM19" s="126"/>
      <c r="BN19" s="156"/>
      <c r="BO19" s="156"/>
      <c r="BP19" s="126"/>
      <c r="BQ19" s="126"/>
      <c r="BR19" s="160"/>
      <c r="BS19" s="126"/>
      <c r="BT19" s="126"/>
      <c r="BU19" s="126"/>
      <c r="BV19" s="160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56"/>
      <c r="CI19" s="126"/>
      <c r="CJ19" s="126"/>
      <c r="CK19" s="126"/>
      <c r="CL19" s="126"/>
      <c r="CM19" s="126"/>
      <c r="CN19" s="126"/>
      <c r="CO19" s="170"/>
      <c r="CP19" s="171"/>
      <c r="CQ19" s="172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56"/>
      <c r="DH19" s="126"/>
      <c r="DI19" s="126"/>
      <c r="DJ19" s="126"/>
      <c r="DK19" s="126"/>
      <c r="DL19" s="126"/>
      <c r="DM19" s="126"/>
      <c r="DN19" s="160"/>
      <c r="DO19" s="178"/>
      <c r="DP19" s="178"/>
      <c r="DQ19" s="178"/>
      <c r="DR19" s="178"/>
      <c r="DS19" s="161"/>
      <c r="DT19" s="126"/>
      <c r="DU19" s="126"/>
      <c r="DV19" s="126"/>
      <c r="DW19" s="156"/>
      <c r="DX19" s="126"/>
      <c r="DY19" s="126"/>
      <c r="DZ19" s="126"/>
      <c r="EA19" s="126"/>
      <c r="EB19" s="126"/>
      <c r="EC19" s="126"/>
      <c r="ED19" s="126"/>
      <c r="EE19" s="126"/>
      <c r="EF19" s="126"/>
      <c r="EG19" s="156"/>
      <c r="EH19" s="126"/>
      <c r="EI19" s="126"/>
      <c r="EJ19" s="126"/>
      <c r="EK19" s="126"/>
      <c r="EL19" s="126"/>
      <c r="EM19" s="126"/>
      <c r="EN19" s="156"/>
      <c r="EO19" s="126"/>
      <c r="EP19" s="126"/>
      <c r="EQ19" s="126"/>
      <c r="ER19" s="126"/>
      <c r="ES19" s="126"/>
      <c r="ET19" s="126"/>
      <c r="EU19" s="126"/>
      <c r="EV19" s="126"/>
      <c r="EW19" s="126"/>
      <c r="EX19" s="156"/>
      <c r="EY19" s="156"/>
      <c r="EZ19" s="160"/>
      <c r="FA19" s="161"/>
    </row>
    <row r="20" spans="1:157" ht="11.25" customHeight="1" x14ac:dyDescent="0.2">
      <c r="A20" s="165"/>
      <c r="B20" s="125" t="s">
        <v>38</v>
      </c>
      <c r="C20" s="126"/>
      <c r="D20" s="126"/>
      <c r="E20" s="126"/>
      <c r="F20" s="126"/>
      <c r="G20" s="126"/>
      <c r="H20" s="126"/>
      <c r="I20" s="127"/>
      <c r="J20" s="156"/>
      <c r="K20" s="127"/>
      <c r="L20" s="156"/>
      <c r="M20" s="127"/>
      <c r="N20" s="127"/>
      <c r="O20" s="127"/>
      <c r="P20" s="156"/>
      <c r="Q20" s="156"/>
      <c r="R20" s="126"/>
      <c r="S20" s="126"/>
      <c r="T20" s="126"/>
      <c r="U20" s="126"/>
      <c r="V20" s="126"/>
      <c r="W20" s="126"/>
      <c r="X20" s="126"/>
      <c r="Y20" s="126"/>
      <c r="Z20" s="126"/>
      <c r="AA20" s="183"/>
      <c r="AB20" s="184"/>
      <c r="AC20" s="185"/>
      <c r="AD20" s="156"/>
      <c r="AE20" s="183"/>
      <c r="AF20" s="184"/>
      <c r="AG20" s="185"/>
      <c r="AH20" s="126"/>
      <c r="AI20" s="126"/>
      <c r="AJ20" s="126"/>
      <c r="AK20" s="127"/>
      <c r="AL20" s="127"/>
      <c r="AM20" s="127"/>
      <c r="AN20" s="156"/>
      <c r="AO20" s="126"/>
      <c r="AP20" s="126"/>
      <c r="AQ20" s="126"/>
      <c r="AR20" s="126"/>
      <c r="AS20" s="126"/>
      <c r="AT20" s="126"/>
      <c r="AU20" s="126"/>
      <c r="AV20" s="126"/>
      <c r="AW20" s="196"/>
      <c r="AX20" s="197"/>
      <c r="AY20" s="178"/>
      <c r="AZ20" s="178"/>
      <c r="BA20" s="178"/>
      <c r="BB20" s="178"/>
      <c r="BC20" s="178"/>
      <c r="BD20" s="126"/>
      <c r="BE20" s="126"/>
      <c r="BF20" s="160"/>
      <c r="BG20" s="127"/>
      <c r="BH20" s="127"/>
      <c r="BI20" s="127"/>
      <c r="BJ20" s="156"/>
      <c r="BK20" s="127"/>
      <c r="BL20" s="127"/>
      <c r="BM20" s="127"/>
      <c r="BN20" s="156"/>
      <c r="BO20" s="156"/>
      <c r="BP20" s="126"/>
      <c r="BQ20" s="126"/>
      <c r="BR20" s="160"/>
      <c r="BS20" s="126"/>
      <c r="BT20" s="126"/>
      <c r="BU20" s="126"/>
      <c r="BV20" s="160"/>
      <c r="BW20" s="126"/>
      <c r="BX20" s="126"/>
      <c r="BY20" s="126"/>
      <c r="BZ20" s="126"/>
      <c r="CA20" s="126"/>
      <c r="CB20" s="126"/>
      <c r="CC20" s="126"/>
      <c r="CD20" s="126"/>
      <c r="CE20" s="127"/>
      <c r="CF20" s="127"/>
      <c r="CG20" s="127"/>
      <c r="CH20" s="156"/>
      <c r="CI20" s="126"/>
      <c r="CJ20" s="126"/>
      <c r="CK20" s="126"/>
      <c r="CL20" s="126"/>
      <c r="CM20" s="126"/>
      <c r="CN20" s="126"/>
      <c r="CO20" s="170"/>
      <c r="CP20" s="171"/>
      <c r="CQ20" s="172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7"/>
      <c r="DG20" s="156"/>
      <c r="DH20" s="126"/>
      <c r="DI20" s="126"/>
      <c r="DJ20" s="126"/>
      <c r="DK20" s="126"/>
      <c r="DL20" s="126"/>
      <c r="DM20" s="126"/>
      <c r="DN20" s="160"/>
      <c r="DO20" s="178"/>
      <c r="DP20" s="178"/>
      <c r="DQ20" s="178"/>
      <c r="DR20" s="178"/>
      <c r="DS20" s="161"/>
      <c r="DT20" s="127"/>
      <c r="DU20" s="127"/>
      <c r="DV20" s="127"/>
      <c r="DW20" s="156"/>
      <c r="DX20" s="126"/>
      <c r="DY20" s="126"/>
      <c r="DZ20" s="126"/>
      <c r="EA20" s="126"/>
      <c r="EB20" s="126"/>
      <c r="EC20" s="126"/>
      <c r="ED20" s="127"/>
      <c r="EE20" s="127"/>
      <c r="EF20" s="127"/>
      <c r="EG20" s="156"/>
      <c r="EH20" s="126"/>
      <c r="EI20" s="126"/>
      <c r="EJ20" s="126"/>
      <c r="EK20" s="127"/>
      <c r="EL20" s="127"/>
      <c r="EM20" s="127"/>
      <c r="EN20" s="156"/>
      <c r="EO20" s="126"/>
      <c r="EP20" s="126"/>
      <c r="EQ20" s="126"/>
      <c r="ER20" s="126"/>
      <c r="ES20" s="126"/>
      <c r="ET20" s="126"/>
      <c r="EU20" s="127"/>
      <c r="EV20" s="127"/>
      <c r="EW20" s="127"/>
      <c r="EX20" s="156"/>
      <c r="EY20" s="156"/>
      <c r="EZ20" s="160"/>
      <c r="FA20" s="161"/>
    </row>
    <row r="21" spans="1:157" ht="11.25" customHeight="1" thickBot="1" x14ac:dyDescent="0.25">
      <c r="A21" s="166"/>
      <c r="B21" s="109" t="s">
        <v>107</v>
      </c>
      <c r="C21" s="131"/>
      <c r="D21" s="131"/>
      <c r="E21" s="131"/>
      <c r="F21" s="131"/>
      <c r="G21" s="131"/>
      <c r="H21" s="131"/>
      <c r="I21" s="127"/>
      <c r="J21" s="156"/>
      <c r="K21" s="127"/>
      <c r="L21" s="156"/>
      <c r="M21" s="127"/>
      <c r="N21" s="127"/>
      <c r="O21" s="127"/>
      <c r="P21" s="156"/>
      <c r="Q21" s="156"/>
      <c r="R21" s="131"/>
      <c r="S21" s="131"/>
      <c r="T21" s="131"/>
      <c r="U21" s="131"/>
      <c r="V21" s="131"/>
      <c r="W21" s="131"/>
      <c r="X21" s="131"/>
      <c r="Y21" s="131"/>
      <c r="Z21" s="131"/>
      <c r="AA21" s="183"/>
      <c r="AB21" s="184"/>
      <c r="AC21" s="185"/>
      <c r="AD21" s="156"/>
      <c r="AE21" s="183"/>
      <c r="AF21" s="184"/>
      <c r="AG21" s="185"/>
      <c r="AH21" s="131"/>
      <c r="AI21" s="131"/>
      <c r="AJ21" s="131"/>
      <c r="AK21" s="127"/>
      <c r="AL21" s="127"/>
      <c r="AM21" s="127"/>
      <c r="AN21" s="156"/>
      <c r="AO21" s="131"/>
      <c r="AP21" s="131"/>
      <c r="AQ21" s="131"/>
      <c r="AR21" s="131"/>
      <c r="AS21" s="131"/>
      <c r="AT21" s="131"/>
      <c r="AU21" s="131"/>
      <c r="AV21" s="131"/>
      <c r="AW21" s="196"/>
      <c r="AX21" s="197"/>
      <c r="AY21" s="178"/>
      <c r="AZ21" s="178"/>
      <c r="BA21" s="178"/>
      <c r="BB21" s="178"/>
      <c r="BC21" s="178"/>
      <c r="BD21" s="131"/>
      <c r="BE21" s="131"/>
      <c r="BF21" s="160"/>
      <c r="BG21" s="127"/>
      <c r="BH21" s="127"/>
      <c r="BI21" s="127"/>
      <c r="BJ21" s="156"/>
      <c r="BK21" s="127"/>
      <c r="BL21" s="127"/>
      <c r="BM21" s="127"/>
      <c r="BN21" s="156"/>
      <c r="BO21" s="156"/>
      <c r="BP21" s="131"/>
      <c r="BQ21" s="131"/>
      <c r="BR21" s="160"/>
      <c r="BS21" s="131"/>
      <c r="BT21" s="131"/>
      <c r="BU21" s="131"/>
      <c r="BV21" s="160"/>
      <c r="BW21" s="131"/>
      <c r="BX21" s="131"/>
      <c r="BY21" s="131"/>
      <c r="BZ21" s="131"/>
      <c r="CA21" s="131"/>
      <c r="CB21" s="131"/>
      <c r="CC21" s="131"/>
      <c r="CD21" s="131"/>
      <c r="CE21" s="127"/>
      <c r="CF21" s="127"/>
      <c r="CG21" s="127"/>
      <c r="CH21" s="156"/>
      <c r="CI21" s="131"/>
      <c r="CJ21" s="131"/>
      <c r="CK21" s="131"/>
      <c r="CL21" s="131"/>
      <c r="CM21" s="131"/>
      <c r="CN21" s="131"/>
      <c r="CO21" s="170"/>
      <c r="CP21" s="171"/>
      <c r="CQ21" s="172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27"/>
      <c r="DF21" s="127"/>
      <c r="DG21" s="156"/>
      <c r="DH21" s="131"/>
      <c r="DI21" s="131"/>
      <c r="DJ21" s="131"/>
      <c r="DK21" s="131"/>
      <c r="DL21" s="131"/>
      <c r="DM21" s="131"/>
      <c r="DN21" s="160"/>
      <c r="DO21" s="178"/>
      <c r="DP21" s="178"/>
      <c r="DQ21" s="178"/>
      <c r="DR21" s="178"/>
      <c r="DS21" s="161"/>
      <c r="DT21" s="127"/>
      <c r="DU21" s="127"/>
      <c r="DV21" s="127"/>
      <c r="DW21" s="156"/>
      <c r="DX21" s="131"/>
      <c r="DY21" s="131"/>
      <c r="DZ21" s="131"/>
      <c r="EA21" s="131"/>
      <c r="EB21" s="131"/>
      <c r="EC21" s="131"/>
      <c r="ED21" s="127"/>
      <c r="EE21" s="127"/>
      <c r="EF21" s="127"/>
      <c r="EG21" s="156"/>
      <c r="EH21" s="131"/>
      <c r="EI21" s="131"/>
      <c r="EJ21" s="131"/>
      <c r="EK21" s="127"/>
      <c r="EL21" s="127"/>
      <c r="EM21" s="127"/>
      <c r="EN21" s="156"/>
      <c r="EO21" s="131"/>
      <c r="EP21" s="131"/>
      <c r="EQ21" s="131"/>
      <c r="ER21" s="131"/>
      <c r="ES21" s="131"/>
      <c r="ET21" s="131"/>
      <c r="EU21" s="127"/>
      <c r="EV21" s="127"/>
      <c r="EW21" s="127"/>
      <c r="EX21" s="156"/>
      <c r="EY21" s="156"/>
      <c r="EZ21" s="160"/>
      <c r="FA21" s="161"/>
    </row>
    <row r="22" spans="1:157" ht="11.25" customHeight="1" x14ac:dyDescent="0.2">
      <c r="A22" s="164" t="s">
        <v>6</v>
      </c>
      <c r="B22" s="132" t="s">
        <v>103</v>
      </c>
      <c r="C22" s="133"/>
      <c r="D22" s="133"/>
      <c r="E22" s="133"/>
      <c r="F22" s="133"/>
      <c r="G22" s="133"/>
      <c r="H22" s="133"/>
      <c r="I22" s="133"/>
      <c r="J22" s="156"/>
      <c r="K22" s="133"/>
      <c r="L22" s="156"/>
      <c r="M22" s="133"/>
      <c r="N22" s="133"/>
      <c r="O22" s="133"/>
      <c r="P22" s="156"/>
      <c r="Q22" s="156"/>
      <c r="R22" s="133"/>
      <c r="S22" s="133"/>
      <c r="T22" s="133"/>
      <c r="U22" s="133"/>
      <c r="V22" s="133"/>
      <c r="W22" s="133"/>
      <c r="X22" s="133"/>
      <c r="Y22" s="133"/>
      <c r="Z22" s="133"/>
      <c r="AA22" s="183"/>
      <c r="AB22" s="184"/>
      <c r="AC22" s="185"/>
      <c r="AD22" s="156"/>
      <c r="AE22" s="183"/>
      <c r="AF22" s="184"/>
      <c r="AG22" s="185"/>
      <c r="AH22" s="133"/>
      <c r="AI22" s="133"/>
      <c r="AJ22" s="133"/>
      <c r="AK22" s="133"/>
      <c r="AL22" s="133"/>
      <c r="AM22" s="133"/>
      <c r="AN22" s="156"/>
      <c r="AO22" s="133"/>
      <c r="AP22" s="133"/>
      <c r="AQ22" s="133"/>
      <c r="AR22" s="133"/>
      <c r="AS22" s="133"/>
      <c r="AT22" s="133"/>
      <c r="AU22" s="133"/>
      <c r="AV22" s="133"/>
      <c r="AW22" s="196"/>
      <c r="AX22" s="197"/>
      <c r="AY22" s="178"/>
      <c r="AZ22" s="178"/>
      <c r="BA22" s="178"/>
      <c r="BB22" s="178"/>
      <c r="BC22" s="178"/>
      <c r="BD22" s="133"/>
      <c r="BE22" s="133"/>
      <c r="BF22" s="160"/>
      <c r="BG22" s="133"/>
      <c r="BH22" s="133"/>
      <c r="BI22" s="133"/>
      <c r="BJ22" s="156"/>
      <c r="BK22" s="133"/>
      <c r="BL22" s="133"/>
      <c r="BM22" s="133"/>
      <c r="BN22" s="156"/>
      <c r="BO22" s="156"/>
      <c r="BP22" s="133"/>
      <c r="BQ22" s="133"/>
      <c r="BR22" s="160"/>
      <c r="BS22" s="133"/>
      <c r="BT22" s="133"/>
      <c r="BU22" s="133"/>
      <c r="BV22" s="160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56"/>
      <c r="CI22" s="133"/>
      <c r="CJ22" s="133"/>
      <c r="CK22" s="133"/>
      <c r="CL22" s="133"/>
      <c r="CM22" s="133"/>
      <c r="CN22" s="133"/>
      <c r="CO22" s="170"/>
      <c r="CP22" s="171"/>
      <c r="CQ22" s="172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56"/>
      <c r="DH22" s="133"/>
      <c r="DI22" s="133"/>
      <c r="DJ22" s="133"/>
      <c r="DK22" s="133"/>
      <c r="DL22" s="133"/>
      <c r="DM22" s="133"/>
      <c r="DN22" s="160"/>
      <c r="DO22" s="178"/>
      <c r="DP22" s="178"/>
      <c r="DQ22" s="178"/>
      <c r="DR22" s="178"/>
      <c r="DS22" s="161"/>
      <c r="DT22" s="133"/>
      <c r="DU22" s="133"/>
      <c r="DV22" s="133"/>
      <c r="DW22" s="156"/>
      <c r="DX22" s="133"/>
      <c r="DY22" s="133"/>
      <c r="DZ22" s="133"/>
      <c r="EA22" s="133"/>
      <c r="EB22" s="133"/>
      <c r="EC22" s="133"/>
      <c r="ED22" s="133"/>
      <c r="EE22" s="133"/>
      <c r="EF22" s="133"/>
      <c r="EG22" s="156"/>
      <c r="EH22" s="133"/>
      <c r="EI22" s="133"/>
      <c r="EJ22" s="133"/>
      <c r="EK22" s="133"/>
      <c r="EL22" s="133"/>
      <c r="EM22" s="133"/>
      <c r="EN22" s="156"/>
      <c r="EO22" s="133"/>
      <c r="EP22" s="133"/>
      <c r="EQ22" s="133"/>
      <c r="ER22" s="133"/>
      <c r="ES22" s="133"/>
      <c r="ET22" s="133"/>
      <c r="EU22" s="133"/>
      <c r="EV22" s="133"/>
      <c r="EW22" s="133"/>
      <c r="EX22" s="156"/>
      <c r="EY22" s="156"/>
      <c r="EZ22" s="160"/>
      <c r="FA22" s="161"/>
    </row>
    <row r="23" spans="1:157" ht="11.25" customHeight="1" x14ac:dyDescent="0.2">
      <c r="A23" s="165"/>
      <c r="B23" s="125" t="s">
        <v>104</v>
      </c>
      <c r="C23" s="126"/>
      <c r="D23" s="126"/>
      <c r="E23" s="126"/>
      <c r="F23" s="126"/>
      <c r="G23" s="126"/>
      <c r="H23" s="126"/>
      <c r="I23" s="126"/>
      <c r="J23" s="156"/>
      <c r="K23" s="126"/>
      <c r="L23" s="156"/>
      <c r="M23" s="126"/>
      <c r="N23" s="126"/>
      <c r="O23" s="126"/>
      <c r="P23" s="156"/>
      <c r="Q23" s="156"/>
      <c r="R23" s="126"/>
      <c r="S23" s="126"/>
      <c r="T23" s="126"/>
      <c r="U23" s="126"/>
      <c r="V23" s="126"/>
      <c r="W23" s="126"/>
      <c r="X23" s="126"/>
      <c r="Y23" s="126"/>
      <c r="Z23" s="126"/>
      <c r="AA23" s="183"/>
      <c r="AB23" s="184"/>
      <c r="AC23" s="185"/>
      <c r="AD23" s="156"/>
      <c r="AE23" s="183"/>
      <c r="AF23" s="184"/>
      <c r="AG23" s="185"/>
      <c r="AH23" s="126"/>
      <c r="AI23" s="126"/>
      <c r="AJ23" s="126"/>
      <c r="AK23" s="126"/>
      <c r="AL23" s="126"/>
      <c r="AM23" s="126"/>
      <c r="AN23" s="156"/>
      <c r="AO23" s="126"/>
      <c r="AP23" s="126"/>
      <c r="AQ23" s="126"/>
      <c r="AR23" s="126"/>
      <c r="AS23" s="126"/>
      <c r="AT23" s="126"/>
      <c r="AU23" s="126"/>
      <c r="AV23" s="126"/>
      <c r="AW23" s="196"/>
      <c r="AX23" s="197"/>
      <c r="AY23" s="178"/>
      <c r="AZ23" s="178"/>
      <c r="BA23" s="178"/>
      <c r="BB23" s="178"/>
      <c r="BC23" s="178"/>
      <c r="BD23" s="126"/>
      <c r="BE23" s="126"/>
      <c r="BF23" s="160"/>
      <c r="BG23" s="126"/>
      <c r="BH23" s="126"/>
      <c r="BI23" s="126"/>
      <c r="BJ23" s="156"/>
      <c r="BK23" s="126"/>
      <c r="BL23" s="126"/>
      <c r="BM23" s="126"/>
      <c r="BN23" s="156"/>
      <c r="BO23" s="156"/>
      <c r="BP23" s="126"/>
      <c r="BQ23" s="126"/>
      <c r="BR23" s="160"/>
      <c r="BS23" s="126"/>
      <c r="BT23" s="126"/>
      <c r="BU23" s="126"/>
      <c r="BV23" s="160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56"/>
      <c r="CI23" s="126"/>
      <c r="CJ23" s="126"/>
      <c r="CK23" s="126"/>
      <c r="CL23" s="126"/>
      <c r="CM23" s="126"/>
      <c r="CN23" s="126"/>
      <c r="CO23" s="170"/>
      <c r="CP23" s="171"/>
      <c r="CQ23" s="172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56"/>
      <c r="DH23" s="126"/>
      <c r="DI23" s="126"/>
      <c r="DJ23" s="126"/>
      <c r="DK23" s="126"/>
      <c r="DL23" s="126"/>
      <c r="DM23" s="126"/>
      <c r="DN23" s="160"/>
      <c r="DO23" s="178"/>
      <c r="DP23" s="178"/>
      <c r="DQ23" s="178"/>
      <c r="DR23" s="178"/>
      <c r="DS23" s="161"/>
      <c r="DT23" s="126"/>
      <c r="DU23" s="126"/>
      <c r="DV23" s="126"/>
      <c r="DW23" s="156"/>
      <c r="DX23" s="126"/>
      <c r="DY23" s="126"/>
      <c r="DZ23" s="126"/>
      <c r="EA23" s="126"/>
      <c r="EB23" s="126"/>
      <c r="EC23" s="126"/>
      <c r="ED23" s="126"/>
      <c r="EE23" s="126"/>
      <c r="EF23" s="126"/>
      <c r="EG23" s="156"/>
      <c r="EH23" s="126"/>
      <c r="EI23" s="126"/>
      <c r="EJ23" s="126"/>
      <c r="EK23" s="126"/>
      <c r="EL23" s="126"/>
      <c r="EM23" s="126"/>
      <c r="EN23" s="156"/>
      <c r="EO23" s="126"/>
      <c r="EP23" s="126"/>
      <c r="EQ23" s="126"/>
      <c r="ER23" s="126"/>
      <c r="ES23" s="126"/>
      <c r="ET23" s="126"/>
      <c r="EU23" s="126"/>
      <c r="EV23" s="126"/>
      <c r="EW23" s="126"/>
      <c r="EX23" s="156"/>
      <c r="EY23" s="156"/>
      <c r="EZ23" s="160"/>
      <c r="FA23" s="161"/>
    </row>
    <row r="24" spans="1:157" ht="11.25" customHeight="1" x14ac:dyDescent="0.2">
      <c r="A24" s="165"/>
      <c r="B24" s="125" t="s">
        <v>18</v>
      </c>
      <c r="C24" s="129"/>
      <c r="D24" s="129"/>
      <c r="E24" s="129"/>
      <c r="F24" s="129"/>
      <c r="G24" s="129"/>
      <c r="H24" s="129"/>
      <c r="I24" s="129"/>
      <c r="J24" s="156"/>
      <c r="K24" s="129"/>
      <c r="L24" s="156"/>
      <c r="M24" s="129"/>
      <c r="N24" s="129"/>
      <c r="O24" s="129"/>
      <c r="P24" s="156"/>
      <c r="Q24" s="156"/>
      <c r="R24" s="129"/>
      <c r="S24" s="129"/>
      <c r="T24" s="129"/>
      <c r="U24" s="129"/>
      <c r="V24" s="129"/>
      <c r="W24" s="129"/>
      <c r="X24" s="129"/>
      <c r="Y24" s="129"/>
      <c r="Z24" s="129"/>
      <c r="AA24" s="183"/>
      <c r="AB24" s="184"/>
      <c r="AC24" s="185"/>
      <c r="AD24" s="156"/>
      <c r="AE24" s="183"/>
      <c r="AF24" s="184"/>
      <c r="AG24" s="185"/>
      <c r="AH24" s="129"/>
      <c r="AI24" s="129"/>
      <c r="AJ24" s="129"/>
      <c r="AK24" s="129"/>
      <c r="AL24" s="129"/>
      <c r="AM24" s="129"/>
      <c r="AN24" s="156"/>
      <c r="AO24" s="129"/>
      <c r="AP24" s="129"/>
      <c r="AQ24" s="129"/>
      <c r="AR24" s="129"/>
      <c r="AS24" s="129"/>
      <c r="AT24" s="129"/>
      <c r="AU24" s="129"/>
      <c r="AV24" s="129"/>
      <c r="AW24" s="196"/>
      <c r="AX24" s="197"/>
      <c r="AY24" s="178"/>
      <c r="AZ24" s="178"/>
      <c r="BA24" s="178"/>
      <c r="BB24" s="178"/>
      <c r="BC24" s="178"/>
      <c r="BD24" s="129"/>
      <c r="BE24" s="129"/>
      <c r="BF24" s="160"/>
      <c r="BG24" s="129"/>
      <c r="BH24" s="129"/>
      <c r="BI24" s="129"/>
      <c r="BJ24" s="156"/>
      <c r="BK24" s="129"/>
      <c r="BL24" s="129"/>
      <c r="BM24" s="129"/>
      <c r="BN24" s="156"/>
      <c r="BO24" s="156"/>
      <c r="BP24" s="129"/>
      <c r="BQ24" s="129"/>
      <c r="BR24" s="160"/>
      <c r="BS24" s="129"/>
      <c r="BT24" s="129"/>
      <c r="BU24" s="129"/>
      <c r="BV24" s="160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56"/>
      <c r="CI24" s="129"/>
      <c r="CJ24" s="129"/>
      <c r="CK24" s="129"/>
      <c r="CL24" s="129"/>
      <c r="CM24" s="129"/>
      <c r="CN24" s="129"/>
      <c r="CO24" s="170"/>
      <c r="CP24" s="171"/>
      <c r="CQ24" s="172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56"/>
      <c r="DH24" s="129"/>
      <c r="DI24" s="129"/>
      <c r="DJ24" s="129"/>
      <c r="DK24" s="129"/>
      <c r="DL24" s="129"/>
      <c r="DM24" s="129"/>
      <c r="DN24" s="160"/>
      <c r="DO24" s="178"/>
      <c r="DP24" s="178"/>
      <c r="DQ24" s="178"/>
      <c r="DR24" s="178"/>
      <c r="DS24" s="161"/>
      <c r="DT24" s="129"/>
      <c r="DU24" s="129"/>
      <c r="DV24" s="129"/>
      <c r="DW24" s="156"/>
      <c r="DX24" s="129"/>
      <c r="DY24" s="129"/>
      <c r="DZ24" s="129"/>
      <c r="EA24" s="129"/>
      <c r="EB24" s="129"/>
      <c r="EC24" s="129"/>
      <c r="ED24" s="129"/>
      <c r="EE24" s="129"/>
      <c r="EF24" s="129"/>
      <c r="EG24" s="156"/>
      <c r="EH24" s="129"/>
      <c r="EI24" s="129"/>
      <c r="EJ24" s="129"/>
      <c r="EK24" s="129"/>
      <c r="EL24" s="129"/>
      <c r="EM24" s="129"/>
      <c r="EN24" s="156"/>
      <c r="EO24" s="129"/>
      <c r="EP24" s="129"/>
      <c r="EQ24" s="129"/>
      <c r="ER24" s="129"/>
      <c r="ES24" s="129"/>
      <c r="ET24" s="129"/>
      <c r="EU24" s="129"/>
      <c r="EV24" s="129"/>
      <c r="EW24" s="129"/>
      <c r="EX24" s="156"/>
      <c r="EY24" s="156"/>
      <c r="EZ24" s="160"/>
      <c r="FA24" s="161"/>
    </row>
    <row r="25" spans="1:157" ht="11.25" customHeight="1" x14ac:dyDescent="0.2">
      <c r="A25" s="165"/>
      <c r="B25" s="125" t="s">
        <v>16</v>
      </c>
      <c r="C25" s="129"/>
      <c r="D25" s="129"/>
      <c r="E25" s="129"/>
      <c r="F25" s="129"/>
      <c r="G25" s="129"/>
      <c r="H25" s="129"/>
      <c r="I25" s="129"/>
      <c r="J25" s="156"/>
      <c r="K25" s="129"/>
      <c r="L25" s="156"/>
      <c r="M25" s="129"/>
      <c r="N25" s="129"/>
      <c r="O25" s="129"/>
      <c r="P25" s="156"/>
      <c r="Q25" s="156"/>
      <c r="R25" s="129"/>
      <c r="S25" s="129"/>
      <c r="T25" s="129"/>
      <c r="U25" s="129"/>
      <c r="V25" s="129"/>
      <c r="W25" s="129"/>
      <c r="X25" s="129"/>
      <c r="Y25" s="129"/>
      <c r="Z25" s="129"/>
      <c r="AA25" s="183"/>
      <c r="AB25" s="184"/>
      <c r="AC25" s="185"/>
      <c r="AD25" s="156"/>
      <c r="AE25" s="183"/>
      <c r="AF25" s="184"/>
      <c r="AG25" s="185"/>
      <c r="AH25" s="129"/>
      <c r="AI25" s="129"/>
      <c r="AJ25" s="129"/>
      <c r="AK25" s="129"/>
      <c r="AL25" s="129"/>
      <c r="AM25" s="129"/>
      <c r="AN25" s="156"/>
      <c r="AO25" s="129"/>
      <c r="AP25" s="129"/>
      <c r="AQ25" s="129"/>
      <c r="AR25" s="129"/>
      <c r="AS25" s="129"/>
      <c r="AT25" s="129"/>
      <c r="AU25" s="129"/>
      <c r="AV25" s="129"/>
      <c r="AW25" s="196"/>
      <c r="AX25" s="197"/>
      <c r="AY25" s="178"/>
      <c r="AZ25" s="178"/>
      <c r="BA25" s="178"/>
      <c r="BB25" s="178"/>
      <c r="BC25" s="178"/>
      <c r="BD25" s="129"/>
      <c r="BE25" s="129"/>
      <c r="BF25" s="160"/>
      <c r="BG25" s="129"/>
      <c r="BH25" s="129"/>
      <c r="BI25" s="129"/>
      <c r="BJ25" s="156"/>
      <c r="BK25" s="129"/>
      <c r="BL25" s="129"/>
      <c r="BM25" s="129"/>
      <c r="BN25" s="156"/>
      <c r="BO25" s="156"/>
      <c r="BP25" s="129"/>
      <c r="BQ25" s="129"/>
      <c r="BR25" s="160"/>
      <c r="BS25" s="129"/>
      <c r="BT25" s="129"/>
      <c r="BU25" s="129"/>
      <c r="BV25" s="160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56"/>
      <c r="CI25" s="129"/>
      <c r="CJ25" s="129"/>
      <c r="CK25" s="129"/>
      <c r="CL25" s="129"/>
      <c r="CM25" s="129"/>
      <c r="CN25" s="129"/>
      <c r="CO25" s="170"/>
      <c r="CP25" s="171"/>
      <c r="CQ25" s="172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56"/>
      <c r="DH25" s="129"/>
      <c r="DI25" s="129"/>
      <c r="DJ25" s="129"/>
      <c r="DK25" s="129"/>
      <c r="DL25" s="129"/>
      <c r="DM25" s="129"/>
      <c r="DN25" s="160"/>
      <c r="DO25" s="178"/>
      <c r="DP25" s="178"/>
      <c r="DQ25" s="178"/>
      <c r="DR25" s="178"/>
      <c r="DS25" s="161"/>
      <c r="DT25" s="129"/>
      <c r="DU25" s="129"/>
      <c r="DV25" s="129"/>
      <c r="DW25" s="156"/>
      <c r="DX25" s="129"/>
      <c r="DY25" s="129"/>
      <c r="DZ25" s="129"/>
      <c r="EA25" s="129"/>
      <c r="EB25" s="129"/>
      <c r="EC25" s="129"/>
      <c r="ED25" s="129"/>
      <c r="EE25" s="129"/>
      <c r="EF25" s="129"/>
      <c r="EG25" s="156"/>
      <c r="EH25" s="129"/>
      <c r="EI25" s="129"/>
      <c r="EJ25" s="129"/>
      <c r="EK25" s="129"/>
      <c r="EL25" s="129"/>
      <c r="EM25" s="129"/>
      <c r="EN25" s="156"/>
      <c r="EO25" s="129"/>
      <c r="EP25" s="129"/>
      <c r="EQ25" s="129"/>
      <c r="ER25" s="129"/>
      <c r="ES25" s="129"/>
      <c r="ET25" s="129"/>
      <c r="EU25" s="129"/>
      <c r="EV25" s="129"/>
      <c r="EW25" s="129"/>
      <c r="EX25" s="156"/>
      <c r="EY25" s="156"/>
      <c r="EZ25" s="160"/>
      <c r="FA25" s="161"/>
    </row>
    <row r="26" spans="1:157" ht="11.25" customHeight="1" x14ac:dyDescent="0.2">
      <c r="A26" s="165"/>
      <c r="B26" s="125" t="s">
        <v>105</v>
      </c>
      <c r="C26" s="129"/>
      <c r="D26" s="129"/>
      <c r="E26" s="129"/>
      <c r="F26" s="129"/>
      <c r="G26" s="129"/>
      <c r="H26" s="129"/>
      <c r="I26" s="129"/>
      <c r="J26" s="156"/>
      <c r="K26" s="129"/>
      <c r="L26" s="156"/>
      <c r="M26" s="129"/>
      <c r="N26" s="129"/>
      <c r="O26" s="129"/>
      <c r="P26" s="156"/>
      <c r="Q26" s="156"/>
      <c r="R26" s="129"/>
      <c r="S26" s="129"/>
      <c r="T26" s="129"/>
      <c r="U26" s="129"/>
      <c r="V26" s="129"/>
      <c r="W26" s="129"/>
      <c r="X26" s="129"/>
      <c r="Y26" s="129"/>
      <c r="Z26" s="129"/>
      <c r="AA26" s="183"/>
      <c r="AB26" s="184"/>
      <c r="AC26" s="185"/>
      <c r="AD26" s="156"/>
      <c r="AE26" s="183"/>
      <c r="AF26" s="184"/>
      <c r="AG26" s="185"/>
      <c r="AH26" s="126"/>
      <c r="AI26" s="126"/>
      <c r="AJ26" s="126"/>
      <c r="AK26" s="126"/>
      <c r="AL26" s="126"/>
      <c r="AM26" s="126"/>
      <c r="AN26" s="156"/>
      <c r="AO26" s="126"/>
      <c r="AP26" s="126"/>
      <c r="AQ26" s="126"/>
      <c r="AR26" s="126"/>
      <c r="AS26" s="126"/>
      <c r="AT26" s="126"/>
      <c r="AU26" s="126"/>
      <c r="AV26" s="126"/>
      <c r="AW26" s="196"/>
      <c r="AX26" s="197"/>
      <c r="AY26" s="178"/>
      <c r="AZ26" s="178"/>
      <c r="BA26" s="178"/>
      <c r="BB26" s="178"/>
      <c r="BC26" s="178"/>
      <c r="BD26" s="126"/>
      <c r="BE26" s="126"/>
      <c r="BF26" s="160"/>
      <c r="BG26" s="126"/>
      <c r="BH26" s="126"/>
      <c r="BI26" s="126"/>
      <c r="BJ26" s="156"/>
      <c r="BK26" s="126"/>
      <c r="BL26" s="126"/>
      <c r="BM26" s="126"/>
      <c r="BN26" s="156"/>
      <c r="BO26" s="156"/>
      <c r="BP26" s="126"/>
      <c r="BQ26" s="126"/>
      <c r="BR26" s="160"/>
      <c r="BS26" s="129"/>
      <c r="BT26" s="129"/>
      <c r="BU26" s="129"/>
      <c r="BV26" s="160"/>
      <c r="BW26" s="129"/>
      <c r="BX26" s="129"/>
      <c r="BY26" s="129"/>
      <c r="BZ26" s="126"/>
      <c r="CA26" s="126"/>
      <c r="CB26" s="126"/>
      <c r="CC26" s="126"/>
      <c r="CD26" s="126"/>
      <c r="CE26" s="126"/>
      <c r="CF26" s="126"/>
      <c r="CG26" s="126"/>
      <c r="CH26" s="156"/>
      <c r="CI26" s="126"/>
      <c r="CJ26" s="126"/>
      <c r="CK26" s="126"/>
      <c r="CL26" s="126"/>
      <c r="CM26" s="126"/>
      <c r="CN26" s="126"/>
      <c r="CO26" s="170"/>
      <c r="CP26" s="171"/>
      <c r="CQ26" s="172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56"/>
      <c r="DH26" s="126"/>
      <c r="DI26" s="126"/>
      <c r="DJ26" s="126"/>
      <c r="DK26" s="126"/>
      <c r="DL26" s="126"/>
      <c r="DM26" s="126"/>
      <c r="DN26" s="160"/>
      <c r="DO26" s="178"/>
      <c r="DP26" s="178"/>
      <c r="DQ26" s="178"/>
      <c r="DR26" s="178"/>
      <c r="DS26" s="161"/>
      <c r="DT26" s="126"/>
      <c r="DU26" s="126"/>
      <c r="DV26" s="126"/>
      <c r="DW26" s="156"/>
      <c r="DX26" s="126"/>
      <c r="DY26" s="126"/>
      <c r="DZ26" s="126"/>
      <c r="EA26" s="126"/>
      <c r="EB26" s="126"/>
      <c r="EC26" s="126"/>
      <c r="ED26" s="126"/>
      <c r="EE26" s="126"/>
      <c r="EF26" s="126"/>
      <c r="EG26" s="156"/>
      <c r="EH26" s="126"/>
      <c r="EI26" s="126"/>
      <c r="EJ26" s="126"/>
      <c r="EK26" s="126"/>
      <c r="EL26" s="126"/>
      <c r="EM26" s="126"/>
      <c r="EN26" s="156"/>
      <c r="EO26" s="126"/>
      <c r="EP26" s="126"/>
      <c r="EQ26" s="126"/>
      <c r="ER26" s="126"/>
      <c r="ES26" s="126"/>
      <c r="ET26" s="126"/>
      <c r="EU26" s="126"/>
      <c r="EV26" s="126"/>
      <c r="EW26" s="126"/>
      <c r="EX26" s="156"/>
      <c r="EY26" s="156"/>
      <c r="EZ26" s="160"/>
      <c r="FA26" s="161"/>
    </row>
    <row r="27" spans="1:157" ht="11.25" customHeight="1" x14ac:dyDescent="0.2">
      <c r="A27" s="165"/>
      <c r="B27" s="125" t="s">
        <v>38</v>
      </c>
      <c r="C27" s="126"/>
      <c r="D27" s="126"/>
      <c r="E27" s="126"/>
      <c r="F27" s="126"/>
      <c r="G27" s="126"/>
      <c r="H27" s="126"/>
      <c r="I27" s="127"/>
      <c r="J27" s="156"/>
      <c r="K27" s="127"/>
      <c r="L27" s="156"/>
      <c r="M27" s="127"/>
      <c r="N27" s="127"/>
      <c r="O27" s="127"/>
      <c r="P27" s="156"/>
      <c r="Q27" s="156"/>
      <c r="R27" s="126"/>
      <c r="S27" s="126"/>
      <c r="T27" s="126"/>
      <c r="U27" s="126"/>
      <c r="V27" s="126"/>
      <c r="W27" s="126"/>
      <c r="X27" s="126"/>
      <c r="Y27" s="126"/>
      <c r="Z27" s="126"/>
      <c r="AA27" s="183"/>
      <c r="AB27" s="184"/>
      <c r="AC27" s="185"/>
      <c r="AD27" s="156"/>
      <c r="AE27" s="183"/>
      <c r="AF27" s="184"/>
      <c r="AG27" s="185"/>
      <c r="AH27" s="126"/>
      <c r="AI27" s="126"/>
      <c r="AJ27" s="126"/>
      <c r="AK27" s="127"/>
      <c r="AL27" s="127"/>
      <c r="AM27" s="127"/>
      <c r="AN27" s="156"/>
      <c r="AO27" s="126"/>
      <c r="AP27" s="126"/>
      <c r="AQ27" s="126"/>
      <c r="AR27" s="126"/>
      <c r="AS27" s="126"/>
      <c r="AT27" s="126"/>
      <c r="AU27" s="126"/>
      <c r="AV27" s="126"/>
      <c r="AW27" s="196"/>
      <c r="AX27" s="197"/>
      <c r="AY27" s="178"/>
      <c r="AZ27" s="178"/>
      <c r="BA27" s="178"/>
      <c r="BB27" s="178"/>
      <c r="BC27" s="178"/>
      <c r="BD27" s="126"/>
      <c r="BE27" s="126"/>
      <c r="BF27" s="160"/>
      <c r="BG27" s="127"/>
      <c r="BH27" s="127"/>
      <c r="BI27" s="127"/>
      <c r="BJ27" s="156"/>
      <c r="BK27" s="127"/>
      <c r="BL27" s="127"/>
      <c r="BM27" s="127"/>
      <c r="BN27" s="156"/>
      <c r="BO27" s="156"/>
      <c r="BP27" s="126"/>
      <c r="BQ27" s="126"/>
      <c r="BR27" s="160"/>
      <c r="BS27" s="126"/>
      <c r="BT27" s="126"/>
      <c r="BU27" s="126"/>
      <c r="BV27" s="160"/>
      <c r="BW27" s="126"/>
      <c r="BX27" s="126"/>
      <c r="BY27" s="126"/>
      <c r="BZ27" s="126"/>
      <c r="CA27" s="126"/>
      <c r="CB27" s="126"/>
      <c r="CC27" s="126"/>
      <c r="CD27" s="126"/>
      <c r="CE27" s="127"/>
      <c r="CF27" s="127"/>
      <c r="CG27" s="127"/>
      <c r="CH27" s="156"/>
      <c r="CI27" s="126"/>
      <c r="CJ27" s="126"/>
      <c r="CK27" s="126"/>
      <c r="CL27" s="126"/>
      <c r="CM27" s="126"/>
      <c r="CN27" s="126"/>
      <c r="CO27" s="170"/>
      <c r="CP27" s="171"/>
      <c r="CQ27" s="172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7"/>
      <c r="DG27" s="156"/>
      <c r="DH27" s="126"/>
      <c r="DI27" s="126"/>
      <c r="DJ27" s="126"/>
      <c r="DK27" s="126"/>
      <c r="DL27" s="126"/>
      <c r="DM27" s="126"/>
      <c r="DN27" s="160"/>
      <c r="DO27" s="178"/>
      <c r="DP27" s="178"/>
      <c r="DQ27" s="178"/>
      <c r="DR27" s="178"/>
      <c r="DS27" s="161"/>
      <c r="DT27" s="127"/>
      <c r="DU27" s="127"/>
      <c r="DV27" s="127"/>
      <c r="DW27" s="156"/>
      <c r="DX27" s="126"/>
      <c r="DY27" s="126"/>
      <c r="DZ27" s="126"/>
      <c r="EA27" s="126"/>
      <c r="EB27" s="126"/>
      <c r="EC27" s="126"/>
      <c r="ED27" s="127"/>
      <c r="EE27" s="127"/>
      <c r="EF27" s="127"/>
      <c r="EG27" s="156"/>
      <c r="EH27" s="126"/>
      <c r="EI27" s="126"/>
      <c r="EJ27" s="126"/>
      <c r="EK27" s="127"/>
      <c r="EL27" s="127"/>
      <c r="EM27" s="127"/>
      <c r="EN27" s="156"/>
      <c r="EO27" s="126"/>
      <c r="EP27" s="126"/>
      <c r="EQ27" s="126"/>
      <c r="ER27" s="126"/>
      <c r="ES27" s="126"/>
      <c r="ET27" s="126"/>
      <c r="EU27" s="127"/>
      <c r="EV27" s="127"/>
      <c r="EW27" s="127"/>
      <c r="EX27" s="156"/>
      <c r="EY27" s="156"/>
      <c r="EZ27" s="160"/>
      <c r="FA27" s="161"/>
    </row>
    <row r="28" spans="1:157" ht="11.25" customHeight="1" thickBot="1" x14ac:dyDescent="0.25">
      <c r="A28" s="166"/>
      <c r="B28" s="109" t="s">
        <v>107</v>
      </c>
      <c r="C28" s="131"/>
      <c r="D28" s="131"/>
      <c r="E28" s="131"/>
      <c r="F28" s="131"/>
      <c r="G28" s="131"/>
      <c r="H28" s="131"/>
      <c r="I28" s="127"/>
      <c r="J28" s="156"/>
      <c r="K28" s="127"/>
      <c r="L28" s="156"/>
      <c r="M28" s="127"/>
      <c r="N28" s="127"/>
      <c r="O28" s="127"/>
      <c r="P28" s="156"/>
      <c r="Q28" s="156"/>
      <c r="R28" s="131"/>
      <c r="S28" s="131"/>
      <c r="T28" s="131"/>
      <c r="U28" s="131"/>
      <c r="V28" s="131"/>
      <c r="W28" s="131"/>
      <c r="X28" s="131"/>
      <c r="Y28" s="131"/>
      <c r="Z28" s="131"/>
      <c r="AA28" s="183"/>
      <c r="AB28" s="184"/>
      <c r="AC28" s="185"/>
      <c r="AD28" s="156"/>
      <c r="AE28" s="183"/>
      <c r="AF28" s="184"/>
      <c r="AG28" s="185"/>
      <c r="AH28" s="131"/>
      <c r="AI28" s="131"/>
      <c r="AJ28" s="131"/>
      <c r="AK28" s="127"/>
      <c r="AL28" s="127"/>
      <c r="AM28" s="127"/>
      <c r="AN28" s="156"/>
      <c r="AO28" s="131"/>
      <c r="AP28" s="131"/>
      <c r="AQ28" s="131"/>
      <c r="AR28" s="131"/>
      <c r="AS28" s="131"/>
      <c r="AT28" s="131"/>
      <c r="AU28" s="131"/>
      <c r="AV28" s="131"/>
      <c r="AW28" s="196"/>
      <c r="AX28" s="197"/>
      <c r="AY28" s="178"/>
      <c r="AZ28" s="178"/>
      <c r="BA28" s="178"/>
      <c r="BB28" s="178"/>
      <c r="BC28" s="178"/>
      <c r="BD28" s="131"/>
      <c r="BE28" s="131"/>
      <c r="BF28" s="160"/>
      <c r="BG28" s="127"/>
      <c r="BH28" s="127"/>
      <c r="BI28" s="127"/>
      <c r="BJ28" s="156"/>
      <c r="BK28" s="127"/>
      <c r="BL28" s="127"/>
      <c r="BM28" s="127"/>
      <c r="BN28" s="156"/>
      <c r="BO28" s="156"/>
      <c r="BP28" s="131"/>
      <c r="BQ28" s="131"/>
      <c r="BR28" s="160"/>
      <c r="BS28" s="131"/>
      <c r="BT28" s="131"/>
      <c r="BU28" s="131"/>
      <c r="BV28" s="160"/>
      <c r="BW28" s="131"/>
      <c r="BX28" s="131"/>
      <c r="BY28" s="131"/>
      <c r="BZ28" s="131"/>
      <c r="CA28" s="131"/>
      <c r="CB28" s="131"/>
      <c r="CC28" s="131"/>
      <c r="CD28" s="131"/>
      <c r="CE28" s="127"/>
      <c r="CF28" s="127"/>
      <c r="CG28" s="127"/>
      <c r="CH28" s="156"/>
      <c r="CI28" s="131"/>
      <c r="CJ28" s="131"/>
      <c r="CK28" s="131"/>
      <c r="CL28" s="131"/>
      <c r="CM28" s="131"/>
      <c r="CN28" s="131"/>
      <c r="CO28" s="170"/>
      <c r="CP28" s="171"/>
      <c r="CQ28" s="172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27"/>
      <c r="DF28" s="127"/>
      <c r="DG28" s="156"/>
      <c r="DH28" s="131"/>
      <c r="DI28" s="131"/>
      <c r="DJ28" s="131"/>
      <c r="DK28" s="131"/>
      <c r="DL28" s="131"/>
      <c r="DM28" s="131"/>
      <c r="DN28" s="160"/>
      <c r="DO28" s="178"/>
      <c r="DP28" s="178"/>
      <c r="DQ28" s="178"/>
      <c r="DR28" s="178"/>
      <c r="DS28" s="161"/>
      <c r="DT28" s="127"/>
      <c r="DU28" s="127"/>
      <c r="DV28" s="127"/>
      <c r="DW28" s="156"/>
      <c r="DX28" s="131"/>
      <c r="DY28" s="131"/>
      <c r="DZ28" s="131"/>
      <c r="EA28" s="131"/>
      <c r="EB28" s="131"/>
      <c r="EC28" s="131"/>
      <c r="ED28" s="127"/>
      <c r="EE28" s="127"/>
      <c r="EF28" s="127"/>
      <c r="EG28" s="156"/>
      <c r="EH28" s="131"/>
      <c r="EI28" s="131"/>
      <c r="EJ28" s="131"/>
      <c r="EK28" s="127"/>
      <c r="EL28" s="127"/>
      <c r="EM28" s="127"/>
      <c r="EN28" s="156"/>
      <c r="EO28" s="131"/>
      <c r="EP28" s="131"/>
      <c r="EQ28" s="131"/>
      <c r="ER28" s="131"/>
      <c r="ES28" s="131"/>
      <c r="ET28" s="131"/>
      <c r="EU28" s="127"/>
      <c r="EV28" s="127"/>
      <c r="EW28" s="127"/>
      <c r="EX28" s="156"/>
      <c r="EY28" s="156"/>
      <c r="EZ28" s="160"/>
      <c r="FA28" s="161"/>
    </row>
    <row r="29" spans="1:157" ht="11.25" customHeight="1" x14ac:dyDescent="0.2">
      <c r="A29" s="164" t="s">
        <v>5</v>
      </c>
      <c r="B29" s="132" t="s">
        <v>103</v>
      </c>
      <c r="C29" s="133"/>
      <c r="D29" s="133"/>
      <c r="E29" s="133"/>
      <c r="F29" s="133"/>
      <c r="G29" s="133"/>
      <c r="H29" s="133"/>
      <c r="I29" s="133"/>
      <c r="J29" s="156"/>
      <c r="K29" s="133"/>
      <c r="L29" s="156"/>
      <c r="M29" s="133"/>
      <c r="N29" s="133"/>
      <c r="O29" s="133"/>
      <c r="P29" s="156"/>
      <c r="Q29" s="156"/>
      <c r="R29" s="133"/>
      <c r="S29" s="133"/>
      <c r="T29" s="133"/>
      <c r="U29" s="133"/>
      <c r="V29" s="133"/>
      <c r="W29" s="133"/>
      <c r="X29" s="133"/>
      <c r="Y29" s="133"/>
      <c r="Z29" s="133"/>
      <c r="AA29" s="183"/>
      <c r="AB29" s="184"/>
      <c r="AC29" s="185"/>
      <c r="AD29" s="156"/>
      <c r="AE29" s="183"/>
      <c r="AF29" s="184"/>
      <c r="AG29" s="185"/>
      <c r="AH29" s="133"/>
      <c r="AI29" s="133"/>
      <c r="AJ29" s="133"/>
      <c r="AK29" s="133"/>
      <c r="AL29" s="133"/>
      <c r="AM29" s="133"/>
      <c r="AN29" s="156"/>
      <c r="AO29" s="133"/>
      <c r="AP29" s="133"/>
      <c r="AQ29" s="133"/>
      <c r="AR29" s="133"/>
      <c r="AS29" s="133"/>
      <c r="AT29" s="133"/>
      <c r="AU29" s="133"/>
      <c r="AV29" s="133"/>
      <c r="AW29" s="196"/>
      <c r="AX29" s="197"/>
      <c r="AY29" s="178"/>
      <c r="AZ29" s="178"/>
      <c r="BA29" s="178"/>
      <c r="BB29" s="178"/>
      <c r="BC29" s="178"/>
      <c r="BD29" s="133"/>
      <c r="BE29" s="133"/>
      <c r="BF29" s="160"/>
      <c r="BG29" s="133"/>
      <c r="BH29" s="133"/>
      <c r="BI29" s="133"/>
      <c r="BJ29" s="156"/>
      <c r="BK29" s="133"/>
      <c r="BL29" s="133"/>
      <c r="BM29" s="133"/>
      <c r="BN29" s="156"/>
      <c r="BO29" s="156"/>
      <c r="BP29" s="133"/>
      <c r="BQ29" s="133"/>
      <c r="BR29" s="160"/>
      <c r="BS29" s="133"/>
      <c r="BT29" s="133"/>
      <c r="BU29" s="133"/>
      <c r="BV29" s="160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56"/>
      <c r="CI29" s="133"/>
      <c r="CJ29" s="133"/>
      <c r="CK29" s="133"/>
      <c r="CL29" s="133"/>
      <c r="CM29" s="133"/>
      <c r="CN29" s="133"/>
      <c r="CO29" s="170"/>
      <c r="CP29" s="171"/>
      <c r="CQ29" s="172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56"/>
      <c r="DH29" s="133"/>
      <c r="DI29" s="133"/>
      <c r="DJ29" s="133"/>
      <c r="DK29" s="133"/>
      <c r="DL29" s="133"/>
      <c r="DM29" s="133"/>
      <c r="DN29" s="160"/>
      <c r="DO29" s="178"/>
      <c r="DP29" s="178"/>
      <c r="DQ29" s="178"/>
      <c r="DR29" s="178"/>
      <c r="DS29" s="161"/>
      <c r="DT29" s="133"/>
      <c r="DU29" s="133"/>
      <c r="DV29" s="133"/>
      <c r="DW29" s="156"/>
      <c r="DX29" s="133"/>
      <c r="DY29" s="133"/>
      <c r="DZ29" s="133"/>
      <c r="EA29" s="133"/>
      <c r="EB29" s="133"/>
      <c r="EC29" s="133"/>
      <c r="ED29" s="133"/>
      <c r="EE29" s="133"/>
      <c r="EF29" s="133"/>
      <c r="EG29" s="156"/>
      <c r="EH29" s="133"/>
      <c r="EI29" s="133"/>
      <c r="EJ29" s="133"/>
      <c r="EK29" s="133"/>
      <c r="EL29" s="133"/>
      <c r="EM29" s="133"/>
      <c r="EN29" s="156"/>
      <c r="EO29" s="133"/>
      <c r="EP29" s="133"/>
      <c r="EQ29" s="133"/>
      <c r="ER29" s="133"/>
      <c r="ES29" s="133"/>
      <c r="ET29" s="133"/>
      <c r="EU29" s="133"/>
      <c r="EV29" s="133"/>
      <c r="EW29" s="133"/>
      <c r="EX29" s="156"/>
      <c r="EY29" s="156"/>
      <c r="EZ29" s="160"/>
      <c r="FA29" s="161"/>
    </row>
    <row r="30" spans="1:157" ht="11.25" customHeight="1" x14ac:dyDescent="0.2">
      <c r="A30" s="165"/>
      <c r="B30" s="125" t="s">
        <v>104</v>
      </c>
      <c r="C30" s="126"/>
      <c r="D30" s="126"/>
      <c r="E30" s="126"/>
      <c r="F30" s="126"/>
      <c r="G30" s="126"/>
      <c r="H30" s="126"/>
      <c r="I30" s="126"/>
      <c r="J30" s="156"/>
      <c r="K30" s="126"/>
      <c r="L30" s="156"/>
      <c r="M30" s="126"/>
      <c r="N30" s="126"/>
      <c r="O30" s="126"/>
      <c r="P30" s="156"/>
      <c r="Q30" s="156"/>
      <c r="R30" s="126"/>
      <c r="S30" s="126"/>
      <c r="T30" s="126"/>
      <c r="U30" s="126"/>
      <c r="V30" s="126"/>
      <c r="W30" s="126"/>
      <c r="X30" s="126"/>
      <c r="Y30" s="126"/>
      <c r="Z30" s="126"/>
      <c r="AA30" s="183"/>
      <c r="AB30" s="184"/>
      <c r="AC30" s="185"/>
      <c r="AD30" s="156"/>
      <c r="AE30" s="183"/>
      <c r="AF30" s="184"/>
      <c r="AG30" s="185"/>
      <c r="AH30" s="126"/>
      <c r="AI30" s="126"/>
      <c r="AJ30" s="126"/>
      <c r="AK30" s="126"/>
      <c r="AL30" s="126"/>
      <c r="AM30" s="126"/>
      <c r="AN30" s="156"/>
      <c r="AO30" s="126"/>
      <c r="AP30" s="126"/>
      <c r="AQ30" s="126"/>
      <c r="AR30" s="126"/>
      <c r="AS30" s="126"/>
      <c r="AT30" s="126"/>
      <c r="AU30" s="126"/>
      <c r="AV30" s="126"/>
      <c r="AW30" s="196"/>
      <c r="AX30" s="197"/>
      <c r="AY30" s="178"/>
      <c r="AZ30" s="178"/>
      <c r="BA30" s="178"/>
      <c r="BB30" s="178"/>
      <c r="BC30" s="178"/>
      <c r="BD30" s="126"/>
      <c r="BE30" s="126"/>
      <c r="BF30" s="160"/>
      <c r="BG30" s="126"/>
      <c r="BH30" s="126"/>
      <c r="BI30" s="126"/>
      <c r="BJ30" s="156"/>
      <c r="BK30" s="126"/>
      <c r="BL30" s="126"/>
      <c r="BM30" s="126"/>
      <c r="BN30" s="156"/>
      <c r="BO30" s="156"/>
      <c r="BP30" s="126"/>
      <c r="BQ30" s="126"/>
      <c r="BR30" s="160"/>
      <c r="BS30" s="126"/>
      <c r="BT30" s="126"/>
      <c r="BU30" s="126"/>
      <c r="BV30" s="160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56"/>
      <c r="CI30" s="126"/>
      <c r="CJ30" s="126"/>
      <c r="CK30" s="126"/>
      <c r="CL30" s="126"/>
      <c r="CM30" s="126"/>
      <c r="CN30" s="126"/>
      <c r="CO30" s="170"/>
      <c r="CP30" s="171"/>
      <c r="CQ30" s="172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56"/>
      <c r="DH30" s="126"/>
      <c r="DI30" s="126"/>
      <c r="DJ30" s="126"/>
      <c r="DK30" s="126"/>
      <c r="DL30" s="126"/>
      <c r="DM30" s="126"/>
      <c r="DN30" s="160"/>
      <c r="DO30" s="178"/>
      <c r="DP30" s="178"/>
      <c r="DQ30" s="178"/>
      <c r="DR30" s="178"/>
      <c r="DS30" s="161"/>
      <c r="DT30" s="126"/>
      <c r="DU30" s="126"/>
      <c r="DV30" s="126"/>
      <c r="DW30" s="156"/>
      <c r="DX30" s="126"/>
      <c r="DY30" s="126"/>
      <c r="DZ30" s="126"/>
      <c r="EA30" s="126"/>
      <c r="EB30" s="126"/>
      <c r="EC30" s="126"/>
      <c r="ED30" s="126"/>
      <c r="EE30" s="126"/>
      <c r="EF30" s="126"/>
      <c r="EG30" s="156"/>
      <c r="EH30" s="126"/>
      <c r="EI30" s="126"/>
      <c r="EJ30" s="126"/>
      <c r="EK30" s="126"/>
      <c r="EL30" s="126"/>
      <c r="EM30" s="126"/>
      <c r="EN30" s="156"/>
      <c r="EO30" s="126"/>
      <c r="EP30" s="126"/>
      <c r="EQ30" s="126"/>
      <c r="ER30" s="126"/>
      <c r="ES30" s="126"/>
      <c r="ET30" s="126"/>
      <c r="EU30" s="126"/>
      <c r="EV30" s="126"/>
      <c r="EW30" s="126"/>
      <c r="EX30" s="156"/>
      <c r="EY30" s="156"/>
      <c r="EZ30" s="160"/>
      <c r="FA30" s="161"/>
    </row>
    <row r="31" spans="1:157" ht="11.25" customHeight="1" x14ac:dyDescent="0.2">
      <c r="A31" s="165"/>
      <c r="B31" s="125" t="s">
        <v>18</v>
      </c>
      <c r="C31" s="129"/>
      <c r="D31" s="129"/>
      <c r="E31" s="129"/>
      <c r="F31" s="129"/>
      <c r="G31" s="129"/>
      <c r="H31" s="129"/>
      <c r="I31" s="129"/>
      <c r="J31" s="156"/>
      <c r="K31" s="129"/>
      <c r="L31" s="156"/>
      <c r="M31" s="129"/>
      <c r="N31" s="129"/>
      <c r="O31" s="129"/>
      <c r="P31" s="156"/>
      <c r="Q31" s="156"/>
      <c r="R31" s="129"/>
      <c r="S31" s="129"/>
      <c r="T31" s="129"/>
      <c r="U31" s="129"/>
      <c r="V31" s="129"/>
      <c r="W31" s="129"/>
      <c r="X31" s="129"/>
      <c r="Y31" s="129"/>
      <c r="Z31" s="129"/>
      <c r="AA31" s="183"/>
      <c r="AB31" s="184"/>
      <c r="AC31" s="185"/>
      <c r="AD31" s="156"/>
      <c r="AE31" s="183"/>
      <c r="AF31" s="184"/>
      <c r="AG31" s="185"/>
      <c r="AH31" s="129"/>
      <c r="AI31" s="129"/>
      <c r="AJ31" s="129"/>
      <c r="AK31" s="129"/>
      <c r="AL31" s="129"/>
      <c r="AM31" s="129"/>
      <c r="AN31" s="156"/>
      <c r="AO31" s="129"/>
      <c r="AP31" s="129"/>
      <c r="AQ31" s="129"/>
      <c r="AR31" s="129"/>
      <c r="AS31" s="129"/>
      <c r="AT31" s="129"/>
      <c r="AU31" s="129"/>
      <c r="AV31" s="129"/>
      <c r="AW31" s="196"/>
      <c r="AX31" s="197"/>
      <c r="AY31" s="178"/>
      <c r="AZ31" s="178"/>
      <c r="BA31" s="178"/>
      <c r="BB31" s="178"/>
      <c r="BC31" s="178"/>
      <c r="BD31" s="129"/>
      <c r="BE31" s="129"/>
      <c r="BF31" s="160"/>
      <c r="BG31" s="129"/>
      <c r="BH31" s="129"/>
      <c r="BI31" s="129"/>
      <c r="BJ31" s="156"/>
      <c r="BK31" s="129"/>
      <c r="BL31" s="129"/>
      <c r="BM31" s="129"/>
      <c r="BN31" s="156"/>
      <c r="BO31" s="156"/>
      <c r="BP31" s="129"/>
      <c r="BQ31" s="129"/>
      <c r="BR31" s="160"/>
      <c r="BS31" s="129"/>
      <c r="BT31" s="129"/>
      <c r="BU31" s="129"/>
      <c r="BV31" s="160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56"/>
      <c r="CI31" s="129"/>
      <c r="CJ31" s="129"/>
      <c r="CK31" s="129"/>
      <c r="CL31" s="129"/>
      <c r="CM31" s="129"/>
      <c r="CN31" s="129"/>
      <c r="CO31" s="170"/>
      <c r="CP31" s="171"/>
      <c r="CQ31" s="172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56"/>
      <c r="DH31" s="129"/>
      <c r="DI31" s="129"/>
      <c r="DJ31" s="129"/>
      <c r="DK31" s="129"/>
      <c r="DL31" s="129"/>
      <c r="DM31" s="129"/>
      <c r="DN31" s="160"/>
      <c r="DO31" s="178"/>
      <c r="DP31" s="178"/>
      <c r="DQ31" s="178"/>
      <c r="DR31" s="178"/>
      <c r="DS31" s="161"/>
      <c r="DT31" s="129"/>
      <c r="DU31" s="129"/>
      <c r="DV31" s="129"/>
      <c r="DW31" s="156"/>
      <c r="DX31" s="129"/>
      <c r="DY31" s="129"/>
      <c r="DZ31" s="129"/>
      <c r="EA31" s="129"/>
      <c r="EB31" s="129"/>
      <c r="EC31" s="129"/>
      <c r="ED31" s="129"/>
      <c r="EE31" s="129"/>
      <c r="EF31" s="129"/>
      <c r="EG31" s="156"/>
      <c r="EH31" s="129"/>
      <c r="EI31" s="129"/>
      <c r="EJ31" s="129"/>
      <c r="EK31" s="129"/>
      <c r="EL31" s="129"/>
      <c r="EM31" s="129"/>
      <c r="EN31" s="156"/>
      <c r="EO31" s="129"/>
      <c r="EP31" s="129"/>
      <c r="EQ31" s="129"/>
      <c r="ER31" s="129"/>
      <c r="ES31" s="129"/>
      <c r="ET31" s="129"/>
      <c r="EU31" s="129"/>
      <c r="EV31" s="129"/>
      <c r="EW31" s="129"/>
      <c r="EX31" s="156"/>
      <c r="EY31" s="156"/>
      <c r="EZ31" s="160"/>
      <c r="FA31" s="161"/>
    </row>
    <row r="32" spans="1:157" ht="11.25" customHeight="1" x14ac:dyDescent="0.2">
      <c r="A32" s="165"/>
      <c r="B32" s="125" t="s">
        <v>16</v>
      </c>
      <c r="C32" s="129"/>
      <c r="D32" s="129"/>
      <c r="E32" s="129"/>
      <c r="F32" s="129"/>
      <c r="G32" s="129"/>
      <c r="H32" s="129"/>
      <c r="I32" s="129"/>
      <c r="J32" s="156"/>
      <c r="K32" s="129"/>
      <c r="L32" s="156"/>
      <c r="M32" s="129"/>
      <c r="N32" s="129"/>
      <c r="O32" s="129"/>
      <c r="P32" s="156"/>
      <c r="Q32" s="156"/>
      <c r="R32" s="129"/>
      <c r="S32" s="129"/>
      <c r="T32" s="129"/>
      <c r="U32" s="129"/>
      <c r="V32" s="129"/>
      <c r="W32" s="129"/>
      <c r="X32" s="129"/>
      <c r="Y32" s="129"/>
      <c r="Z32" s="129"/>
      <c r="AA32" s="183"/>
      <c r="AB32" s="184"/>
      <c r="AC32" s="185"/>
      <c r="AD32" s="156"/>
      <c r="AE32" s="183"/>
      <c r="AF32" s="184"/>
      <c r="AG32" s="185"/>
      <c r="AH32" s="129"/>
      <c r="AI32" s="129"/>
      <c r="AJ32" s="129"/>
      <c r="AK32" s="129"/>
      <c r="AL32" s="129"/>
      <c r="AM32" s="129"/>
      <c r="AN32" s="156"/>
      <c r="AO32" s="129"/>
      <c r="AP32" s="129"/>
      <c r="AQ32" s="129"/>
      <c r="AR32" s="129"/>
      <c r="AS32" s="129"/>
      <c r="AT32" s="129"/>
      <c r="AU32" s="129"/>
      <c r="AV32" s="129"/>
      <c r="AW32" s="196"/>
      <c r="AX32" s="197"/>
      <c r="AY32" s="178"/>
      <c r="AZ32" s="178"/>
      <c r="BA32" s="178"/>
      <c r="BB32" s="178"/>
      <c r="BC32" s="178"/>
      <c r="BD32" s="129"/>
      <c r="BE32" s="129"/>
      <c r="BF32" s="160"/>
      <c r="BG32" s="129"/>
      <c r="BH32" s="129"/>
      <c r="BI32" s="129"/>
      <c r="BJ32" s="156"/>
      <c r="BK32" s="129"/>
      <c r="BL32" s="129"/>
      <c r="BM32" s="129"/>
      <c r="BN32" s="156"/>
      <c r="BO32" s="156"/>
      <c r="BP32" s="129"/>
      <c r="BQ32" s="129"/>
      <c r="BR32" s="160"/>
      <c r="BS32" s="129"/>
      <c r="BT32" s="129"/>
      <c r="BU32" s="129"/>
      <c r="BV32" s="160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56"/>
      <c r="CI32" s="129"/>
      <c r="CJ32" s="129"/>
      <c r="CK32" s="129"/>
      <c r="CL32" s="129"/>
      <c r="CM32" s="129"/>
      <c r="CN32" s="129"/>
      <c r="CO32" s="170"/>
      <c r="CP32" s="171"/>
      <c r="CQ32" s="172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56"/>
      <c r="DH32" s="129"/>
      <c r="DI32" s="129"/>
      <c r="DJ32" s="129"/>
      <c r="DK32" s="129"/>
      <c r="DL32" s="129"/>
      <c r="DM32" s="129"/>
      <c r="DN32" s="160"/>
      <c r="DO32" s="178"/>
      <c r="DP32" s="178"/>
      <c r="DQ32" s="178"/>
      <c r="DR32" s="178"/>
      <c r="DS32" s="161"/>
      <c r="DT32" s="129"/>
      <c r="DU32" s="129"/>
      <c r="DV32" s="129"/>
      <c r="DW32" s="156"/>
      <c r="DX32" s="129"/>
      <c r="DY32" s="129"/>
      <c r="DZ32" s="129"/>
      <c r="EA32" s="129"/>
      <c r="EB32" s="129"/>
      <c r="EC32" s="129"/>
      <c r="ED32" s="129"/>
      <c r="EE32" s="129"/>
      <c r="EF32" s="129"/>
      <c r="EG32" s="156"/>
      <c r="EH32" s="129"/>
      <c r="EI32" s="129"/>
      <c r="EJ32" s="129"/>
      <c r="EK32" s="129"/>
      <c r="EL32" s="129"/>
      <c r="EM32" s="129"/>
      <c r="EN32" s="156"/>
      <c r="EO32" s="129"/>
      <c r="EP32" s="129"/>
      <c r="EQ32" s="129"/>
      <c r="ER32" s="129"/>
      <c r="ES32" s="129"/>
      <c r="ET32" s="129"/>
      <c r="EU32" s="129"/>
      <c r="EV32" s="129"/>
      <c r="EW32" s="129"/>
      <c r="EX32" s="156"/>
      <c r="EY32" s="156"/>
      <c r="EZ32" s="160"/>
      <c r="FA32" s="161"/>
    </row>
    <row r="33" spans="1:157" ht="11.25" customHeight="1" x14ac:dyDescent="0.2">
      <c r="A33" s="165"/>
      <c r="B33" s="125" t="s">
        <v>105</v>
      </c>
      <c r="C33" s="129"/>
      <c r="D33" s="129"/>
      <c r="E33" s="129"/>
      <c r="F33" s="129"/>
      <c r="G33" s="129"/>
      <c r="H33" s="129"/>
      <c r="I33" s="129"/>
      <c r="J33" s="156"/>
      <c r="K33" s="129"/>
      <c r="L33" s="156"/>
      <c r="M33" s="129"/>
      <c r="N33" s="129"/>
      <c r="O33" s="129"/>
      <c r="P33" s="156"/>
      <c r="Q33" s="156"/>
      <c r="R33" s="129"/>
      <c r="S33" s="129"/>
      <c r="T33" s="129"/>
      <c r="U33" s="129"/>
      <c r="V33" s="129"/>
      <c r="W33" s="129"/>
      <c r="X33" s="129"/>
      <c r="Y33" s="129"/>
      <c r="Z33" s="129"/>
      <c r="AA33" s="183"/>
      <c r="AB33" s="184"/>
      <c r="AC33" s="185"/>
      <c r="AD33" s="156"/>
      <c r="AE33" s="183"/>
      <c r="AF33" s="184"/>
      <c r="AG33" s="185"/>
      <c r="AH33" s="126"/>
      <c r="AI33" s="126"/>
      <c r="AJ33" s="126"/>
      <c r="AK33" s="126"/>
      <c r="AL33" s="126"/>
      <c r="AM33" s="126"/>
      <c r="AN33" s="156"/>
      <c r="AO33" s="126"/>
      <c r="AP33" s="126"/>
      <c r="AQ33" s="126"/>
      <c r="AR33" s="126"/>
      <c r="AS33" s="126"/>
      <c r="AT33" s="126"/>
      <c r="AU33" s="126"/>
      <c r="AV33" s="126"/>
      <c r="AW33" s="196"/>
      <c r="AX33" s="197"/>
      <c r="AY33" s="178"/>
      <c r="AZ33" s="178"/>
      <c r="BA33" s="178"/>
      <c r="BB33" s="178"/>
      <c r="BC33" s="178"/>
      <c r="BD33" s="126"/>
      <c r="BE33" s="126"/>
      <c r="BF33" s="160"/>
      <c r="BG33" s="126"/>
      <c r="BH33" s="126"/>
      <c r="BI33" s="126"/>
      <c r="BJ33" s="156"/>
      <c r="BK33" s="126"/>
      <c r="BL33" s="126"/>
      <c r="BM33" s="126"/>
      <c r="BN33" s="156"/>
      <c r="BO33" s="156"/>
      <c r="BP33" s="126"/>
      <c r="BQ33" s="126"/>
      <c r="BR33" s="160"/>
      <c r="BS33" s="129"/>
      <c r="BT33" s="129"/>
      <c r="BU33" s="129"/>
      <c r="BV33" s="160"/>
      <c r="BW33" s="129"/>
      <c r="BX33" s="129"/>
      <c r="BY33" s="129"/>
      <c r="BZ33" s="126"/>
      <c r="CA33" s="126"/>
      <c r="CB33" s="126"/>
      <c r="CC33" s="126"/>
      <c r="CD33" s="126"/>
      <c r="CE33" s="126"/>
      <c r="CF33" s="126"/>
      <c r="CG33" s="126"/>
      <c r="CH33" s="156"/>
      <c r="CI33" s="126"/>
      <c r="CJ33" s="126"/>
      <c r="CK33" s="126"/>
      <c r="CL33" s="126"/>
      <c r="CM33" s="126"/>
      <c r="CN33" s="126"/>
      <c r="CO33" s="170"/>
      <c r="CP33" s="171"/>
      <c r="CQ33" s="172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56"/>
      <c r="DH33" s="126"/>
      <c r="DI33" s="126"/>
      <c r="DJ33" s="126"/>
      <c r="DK33" s="126"/>
      <c r="DL33" s="126"/>
      <c r="DM33" s="126"/>
      <c r="DN33" s="160"/>
      <c r="DO33" s="178"/>
      <c r="DP33" s="178"/>
      <c r="DQ33" s="178"/>
      <c r="DR33" s="178"/>
      <c r="DS33" s="161"/>
      <c r="DT33" s="126"/>
      <c r="DU33" s="126"/>
      <c r="DV33" s="126"/>
      <c r="DW33" s="156"/>
      <c r="DX33" s="126"/>
      <c r="DY33" s="126"/>
      <c r="DZ33" s="126"/>
      <c r="EA33" s="126"/>
      <c r="EB33" s="126"/>
      <c r="EC33" s="126"/>
      <c r="ED33" s="126"/>
      <c r="EE33" s="126"/>
      <c r="EF33" s="126"/>
      <c r="EG33" s="156"/>
      <c r="EH33" s="126"/>
      <c r="EI33" s="126"/>
      <c r="EJ33" s="126"/>
      <c r="EK33" s="126"/>
      <c r="EL33" s="126"/>
      <c r="EM33" s="126"/>
      <c r="EN33" s="156"/>
      <c r="EO33" s="126"/>
      <c r="EP33" s="126"/>
      <c r="EQ33" s="126"/>
      <c r="ER33" s="126"/>
      <c r="ES33" s="126"/>
      <c r="ET33" s="126"/>
      <c r="EU33" s="126"/>
      <c r="EV33" s="126"/>
      <c r="EW33" s="126"/>
      <c r="EX33" s="156"/>
      <c r="EY33" s="156"/>
      <c r="EZ33" s="160"/>
      <c r="FA33" s="161"/>
    </row>
    <row r="34" spans="1:157" ht="11.25" customHeight="1" x14ac:dyDescent="0.2">
      <c r="A34" s="165"/>
      <c r="B34" s="125" t="s">
        <v>108</v>
      </c>
      <c r="C34" s="129"/>
      <c r="D34" s="129"/>
      <c r="E34" s="129"/>
      <c r="F34" s="129"/>
      <c r="G34" s="129"/>
      <c r="H34" s="129"/>
      <c r="I34" s="129"/>
      <c r="J34" s="156"/>
      <c r="K34" s="129"/>
      <c r="L34" s="156"/>
      <c r="M34" s="129"/>
      <c r="N34" s="129"/>
      <c r="O34" s="129"/>
      <c r="P34" s="156"/>
      <c r="Q34" s="156"/>
      <c r="R34" s="126"/>
      <c r="S34" s="126"/>
      <c r="T34" s="126"/>
      <c r="U34" s="126"/>
      <c r="V34" s="126"/>
      <c r="W34" s="126"/>
      <c r="X34" s="126"/>
      <c r="Y34" s="126"/>
      <c r="Z34" s="126"/>
      <c r="AA34" s="183"/>
      <c r="AB34" s="184"/>
      <c r="AC34" s="185"/>
      <c r="AD34" s="156"/>
      <c r="AE34" s="183"/>
      <c r="AF34" s="184"/>
      <c r="AG34" s="185"/>
      <c r="AH34" s="126"/>
      <c r="AI34" s="126"/>
      <c r="AJ34" s="126"/>
      <c r="AK34" s="126"/>
      <c r="AL34" s="126"/>
      <c r="AM34" s="126"/>
      <c r="AN34" s="156"/>
      <c r="AO34" s="126"/>
      <c r="AP34" s="126"/>
      <c r="AQ34" s="126"/>
      <c r="AR34" s="126"/>
      <c r="AS34" s="126"/>
      <c r="AT34" s="126"/>
      <c r="AU34" s="126"/>
      <c r="AV34" s="126"/>
      <c r="AW34" s="196"/>
      <c r="AX34" s="197"/>
      <c r="AY34" s="178"/>
      <c r="AZ34" s="178"/>
      <c r="BA34" s="178"/>
      <c r="BB34" s="178"/>
      <c r="BC34" s="178"/>
      <c r="BD34" s="126"/>
      <c r="BE34" s="126"/>
      <c r="BF34" s="160"/>
      <c r="BG34" s="126"/>
      <c r="BH34" s="126"/>
      <c r="BI34" s="126"/>
      <c r="BJ34" s="156"/>
      <c r="BK34" s="126"/>
      <c r="BL34" s="126"/>
      <c r="BM34" s="126"/>
      <c r="BN34" s="156"/>
      <c r="BO34" s="156"/>
      <c r="BP34" s="126"/>
      <c r="BQ34" s="126"/>
      <c r="BR34" s="160"/>
      <c r="BS34" s="126"/>
      <c r="BT34" s="126"/>
      <c r="BU34" s="126"/>
      <c r="BV34" s="160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56"/>
      <c r="CI34" s="126"/>
      <c r="CJ34" s="126"/>
      <c r="CK34" s="126"/>
      <c r="CL34" s="126"/>
      <c r="CM34" s="126"/>
      <c r="CN34" s="126"/>
      <c r="CO34" s="170"/>
      <c r="CP34" s="171"/>
      <c r="CQ34" s="172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56"/>
      <c r="DH34" s="126"/>
      <c r="DI34" s="126"/>
      <c r="DJ34" s="126"/>
      <c r="DK34" s="126"/>
      <c r="DL34" s="126"/>
      <c r="DM34" s="126"/>
      <c r="DN34" s="160"/>
      <c r="DO34" s="178"/>
      <c r="DP34" s="178"/>
      <c r="DQ34" s="178"/>
      <c r="DR34" s="178"/>
      <c r="DS34" s="161"/>
      <c r="DT34" s="126"/>
      <c r="DU34" s="126"/>
      <c r="DV34" s="126"/>
      <c r="DW34" s="156"/>
      <c r="DX34" s="126"/>
      <c r="DY34" s="126"/>
      <c r="DZ34" s="126"/>
      <c r="EA34" s="126"/>
      <c r="EB34" s="126"/>
      <c r="EC34" s="126"/>
      <c r="ED34" s="126"/>
      <c r="EE34" s="126"/>
      <c r="EF34" s="126"/>
      <c r="EG34" s="156"/>
      <c r="EH34" s="126"/>
      <c r="EI34" s="126"/>
      <c r="EJ34" s="126"/>
      <c r="EK34" s="126"/>
      <c r="EL34" s="126"/>
      <c r="EM34" s="126"/>
      <c r="EN34" s="156"/>
      <c r="EO34" s="126"/>
      <c r="EP34" s="126"/>
      <c r="EQ34" s="126"/>
      <c r="ER34" s="126"/>
      <c r="ES34" s="126"/>
      <c r="ET34" s="126"/>
      <c r="EU34" s="126"/>
      <c r="EV34" s="126"/>
      <c r="EW34" s="126"/>
      <c r="EX34" s="156"/>
      <c r="EY34" s="156"/>
      <c r="EZ34" s="160"/>
      <c r="FA34" s="161"/>
    </row>
    <row r="35" spans="1:157" ht="11.25" customHeight="1" x14ac:dyDescent="0.2">
      <c r="A35" s="165"/>
      <c r="B35" s="125" t="s">
        <v>38</v>
      </c>
      <c r="C35" s="126"/>
      <c r="D35" s="126"/>
      <c r="E35" s="126"/>
      <c r="F35" s="126"/>
      <c r="G35" s="126"/>
      <c r="H35" s="126"/>
      <c r="I35" s="127"/>
      <c r="J35" s="156"/>
      <c r="K35" s="127"/>
      <c r="L35" s="156"/>
      <c r="M35" s="127"/>
      <c r="N35" s="127"/>
      <c r="O35" s="127"/>
      <c r="P35" s="156"/>
      <c r="Q35" s="156"/>
      <c r="R35" s="126"/>
      <c r="S35" s="126"/>
      <c r="T35" s="126"/>
      <c r="U35" s="126"/>
      <c r="V35" s="126"/>
      <c r="W35" s="126"/>
      <c r="X35" s="126"/>
      <c r="Y35" s="126"/>
      <c r="Z35" s="126"/>
      <c r="AA35" s="183"/>
      <c r="AB35" s="184"/>
      <c r="AC35" s="185"/>
      <c r="AD35" s="156"/>
      <c r="AE35" s="183"/>
      <c r="AF35" s="184"/>
      <c r="AG35" s="185"/>
      <c r="AH35" s="126"/>
      <c r="AI35" s="126"/>
      <c r="AJ35" s="126"/>
      <c r="AK35" s="127"/>
      <c r="AL35" s="127"/>
      <c r="AM35" s="127"/>
      <c r="AN35" s="156"/>
      <c r="AO35" s="126"/>
      <c r="AP35" s="126"/>
      <c r="AQ35" s="126"/>
      <c r="AR35" s="126"/>
      <c r="AS35" s="126"/>
      <c r="AT35" s="126"/>
      <c r="AU35" s="126"/>
      <c r="AV35" s="126"/>
      <c r="AW35" s="196"/>
      <c r="AX35" s="197"/>
      <c r="AY35" s="178"/>
      <c r="AZ35" s="178"/>
      <c r="BA35" s="178"/>
      <c r="BB35" s="178"/>
      <c r="BC35" s="178"/>
      <c r="BD35" s="126"/>
      <c r="BE35" s="126"/>
      <c r="BF35" s="160"/>
      <c r="BG35" s="127"/>
      <c r="BH35" s="127"/>
      <c r="BI35" s="127"/>
      <c r="BJ35" s="156"/>
      <c r="BK35" s="127"/>
      <c r="BL35" s="127"/>
      <c r="BM35" s="127"/>
      <c r="BN35" s="156"/>
      <c r="BO35" s="156"/>
      <c r="BP35" s="126"/>
      <c r="BQ35" s="126"/>
      <c r="BR35" s="160"/>
      <c r="BS35" s="126"/>
      <c r="BT35" s="126"/>
      <c r="BU35" s="126"/>
      <c r="BV35" s="160"/>
      <c r="BW35" s="126"/>
      <c r="BX35" s="126"/>
      <c r="BY35" s="126"/>
      <c r="BZ35" s="126"/>
      <c r="CA35" s="126"/>
      <c r="CB35" s="126"/>
      <c r="CC35" s="126"/>
      <c r="CD35" s="126"/>
      <c r="CE35" s="127"/>
      <c r="CF35" s="127"/>
      <c r="CG35" s="127"/>
      <c r="CH35" s="156"/>
      <c r="CI35" s="126"/>
      <c r="CJ35" s="126"/>
      <c r="CK35" s="126"/>
      <c r="CL35" s="126"/>
      <c r="CM35" s="126"/>
      <c r="CN35" s="126"/>
      <c r="CO35" s="170"/>
      <c r="CP35" s="171"/>
      <c r="CQ35" s="172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  <c r="DF35" s="127"/>
      <c r="DG35" s="156"/>
      <c r="DH35" s="126"/>
      <c r="DI35" s="126"/>
      <c r="DJ35" s="126"/>
      <c r="DK35" s="126"/>
      <c r="DL35" s="126"/>
      <c r="DM35" s="126"/>
      <c r="DN35" s="160"/>
      <c r="DO35" s="178"/>
      <c r="DP35" s="178"/>
      <c r="DQ35" s="178"/>
      <c r="DR35" s="178"/>
      <c r="DS35" s="161"/>
      <c r="DT35" s="127"/>
      <c r="DU35" s="127"/>
      <c r="DV35" s="127"/>
      <c r="DW35" s="156"/>
      <c r="DX35" s="126"/>
      <c r="DY35" s="126"/>
      <c r="DZ35" s="126"/>
      <c r="EA35" s="126"/>
      <c r="EB35" s="126"/>
      <c r="EC35" s="126"/>
      <c r="ED35" s="127"/>
      <c r="EE35" s="127"/>
      <c r="EF35" s="127"/>
      <c r="EG35" s="156"/>
      <c r="EH35" s="126"/>
      <c r="EI35" s="126"/>
      <c r="EJ35" s="126"/>
      <c r="EK35" s="127"/>
      <c r="EL35" s="127"/>
      <c r="EM35" s="127"/>
      <c r="EN35" s="156"/>
      <c r="EO35" s="126"/>
      <c r="EP35" s="126"/>
      <c r="EQ35" s="126"/>
      <c r="ER35" s="126"/>
      <c r="ES35" s="126"/>
      <c r="ET35" s="126"/>
      <c r="EU35" s="127"/>
      <c r="EV35" s="127"/>
      <c r="EW35" s="127"/>
      <c r="EX35" s="156"/>
      <c r="EY35" s="156"/>
      <c r="EZ35" s="160"/>
      <c r="FA35" s="161"/>
    </row>
    <row r="36" spans="1:157" ht="11.25" customHeight="1" thickBot="1" x14ac:dyDescent="0.25">
      <c r="A36" s="166"/>
      <c r="B36" s="109" t="s">
        <v>107</v>
      </c>
      <c r="C36" s="131"/>
      <c r="D36" s="131"/>
      <c r="E36" s="131"/>
      <c r="F36" s="131"/>
      <c r="G36" s="131"/>
      <c r="H36" s="131"/>
      <c r="I36" s="127"/>
      <c r="J36" s="156"/>
      <c r="K36" s="127"/>
      <c r="L36" s="156"/>
      <c r="M36" s="127"/>
      <c r="N36" s="127"/>
      <c r="O36" s="127"/>
      <c r="P36" s="156"/>
      <c r="Q36" s="156"/>
      <c r="R36" s="131"/>
      <c r="S36" s="131"/>
      <c r="T36" s="131"/>
      <c r="U36" s="131"/>
      <c r="V36" s="131"/>
      <c r="W36" s="131"/>
      <c r="X36" s="131"/>
      <c r="Y36" s="131"/>
      <c r="Z36" s="131"/>
      <c r="AA36" s="183"/>
      <c r="AB36" s="184"/>
      <c r="AC36" s="185"/>
      <c r="AD36" s="156"/>
      <c r="AE36" s="183"/>
      <c r="AF36" s="184"/>
      <c r="AG36" s="185"/>
      <c r="AH36" s="131"/>
      <c r="AI36" s="131"/>
      <c r="AJ36" s="131"/>
      <c r="AK36" s="127"/>
      <c r="AL36" s="127"/>
      <c r="AM36" s="127"/>
      <c r="AN36" s="156"/>
      <c r="AO36" s="131"/>
      <c r="AP36" s="131"/>
      <c r="AQ36" s="131"/>
      <c r="AR36" s="131"/>
      <c r="AS36" s="131"/>
      <c r="AT36" s="131"/>
      <c r="AU36" s="131"/>
      <c r="AV36" s="131"/>
      <c r="AW36" s="196"/>
      <c r="AX36" s="197"/>
      <c r="AY36" s="178"/>
      <c r="AZ36" s="178"/>
      <c r="BA36" s="178"/>
      <c r="BB36" s="178"/>
      <c r="BC36" s="178"/>
      <c r="BD36" s="131"/>
      <c r="BE36" s="131"/>
      <c r="BF36" s="160"/>
      <c r="BG36" s="127"/>
      <c r="BH36" s="127"/>
      <c r="BI36" s="127"/>
      <c r="BJ36" s="156"/>
      <c r="BK36" s="127"/>
      <c r="BL36" s="127"/>
      <c r="BM36" s="127"/>
      <c r="BN36" s="156"/>
      <c r="BO36" s="156"/>
      <c r="BP36" s="131"/>
      <c r="BQ36" s="131"/>
      <c r="BR36" s="160"/>
      <c r="BS36" s="131"/>
      <c r="BT36" s="131"/>
      <c r="BU36" s="131"/>
      <c r="BV36" s="160"/>
      <c r="BW36" s="131"/>
      <c r="BX36" s="131"/>
      <c r="BY36" s="131"/>
      <c r="BZ36" s="131"/>
      <c r="CA36" s="131"/>
      <c r="CB36" s="131"/>
      <c r="CC36" s="131"/>
      <c r="CD36" s="131"/>
      <c r="CE36" s="127"/>
      <c r="CF36" s="127"/>
      <c r="CG36" s="127"/>
      <c r="CH36" s="156"/>
      <c r="CI36" s="131"/>
      <c r="CJ36" s="131"/>
      <c r="CK36" s="131"/>
      <c r="CL36" s="131"/>
      <c r="CM36" s="131"/>
      <c r="CN36" s="131"/>
      <c r="CO36" s="170"/>
      <c r="CP36" s="171"/>
      <c r="CQ36" s="172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27"/>
      <c r="DF36" s="127"/>
      <c r="DG36" s="156"/>
      <c r="DH36" s="131"/>
      <c r="DI36" s="131"/>
      <c r="DJ36" s="131"/>
      <c r="DK36" s="131"/>
      <c r="DL36" s="131"/>
      <c r="DM36" s="131"/>
      <c r="DN36" s="160"/>
      <c r="DO36" s="178"/>
      <c r="DP36" s="178"/>
      <c r="DQ36" s="178"/>
      <c r="DR36" s="178"/>
      <c r="DS36" s="161"/>
      <c r="DT36" s="127"/>
      <c r="DU36" s="127"/>
      <c r="DV36" s="127"/>
      <c r="DW36" s="156"/>
      <c r="DX36" s="131"/>
      <c r="DY36" s="131"/>
      <c r="DZ36" s="131"/>
      <c r="EA36" s="131"/>
      <c r="EB36" s="131"/>
      <c r="EC36" s="131"/>
      <c r="ED36" s="127"/>
      <c r="EE36" s="127"/>
      <c r="EF36" s="127"/>
      <c r="EG36" s="156"/>
      <c r="EH36" s="131"/>
      <c r="EI36" s="131"/>
      <c r="EJ36" s="131"/>
      <c r="EK36" s="127"/>
      <c r="EL36" s="127"/>
      <c r="EM36" s="127"/>
      <c r="EN36" s="156"/>
      <c r="EO36" s="131"/>
      <c r="EP36" s="131"/>
      <c r="EQ36" s="131"/>
      <c r="ER36" s="131"/>
      <c r="ES36" s="131"/>
      <c r="ET36" s="131"/>
      <c r="EU36" s="127"/>
      <c r="EV36" s="127"/>
      <c r="EW36" s="127"/>
      <c r="EX36" s="156"/>
      <c r="EY36" s="156"/>
      <c r="EZ36" s="160"/>
      <c r="FA36" s="161"/>
    </row>
    <row r="37" spans="1:157" ht="11.25" customHeight="1" x14ac:dyDescent="0.2">
      <c r="A37" s="164" t="s">
        <v>109</v>
      </c>
      <c r="B37" s="132" t="s">
        <v>103</v>
      </c>
      <c r="C37" s="133"/>
      <c r="D37" s="133"/>
      <c r="E37" s="133"/>
      <c r="F37" s="133"/>
      <c r="G37" s="133"/>
      <c r="H37" s="133"/>
      <c r="I37" s="133"/>
      <c r="J37" s="156"/>
      <c r="K37" s="133"/>
      <c r="L37" s="156"/>
      <c r="M37" s="133"/>
      <c r="N37" s="133"/>
      <c r="O37" s="133"/>
      <c r="P37" s="156"/>
      <c r="Q37" s="156"/>
      <c r="R37" s="133"/>
      <c r="S37" s="133"/>
      <c r="T37" s="133"/>
      <c r="U37" s="133"/>
      <c r="V37" s="133"/>
      <c r="W37" s="133"/>
      <c r="X37" s="133"/>
      <c r="Y37" s="133"/>
      <c r="Z37" s="133"/>
      <c r="AA37" s="183"/>
      <c r="AB37" s="184"/>
      <c r="AC37" s="185"/>
      <c r="AD37" s="156"/>
      <c r="AE37" s="183"/>
      <c r="AF37" s="184"/>
      <c r="AG37" s="185"/>
      <c r="AH37" s="133"/>
      <c r="AI37" s="133"/>
      <c r="AJ37" s="133"/>
      <c r="AK37" s="133"/>
      <c r="AL37" s="133"/>
      <c r="AM37" s="133"/>
      <c r="AN37" s="156"/>
      <c r="AO37" s="133"/>
      <c r="AP37" s="133"/>
      <c r="AQ37" s="133"/>
      <c r="AR37" s="133"/>
      <c r="AS37" s="133"/>
      <c r="AT37" s="133"/>
      <c r="AU37" s="133"/>
      <c r="AV37" s="133"/>
      <c r="AW37" s="196"/>
      <c r="AX37" s="197"/>
      <c r="AY37" s="178"/>
      <c r="AZ37" s="178"/>
      <c r="BA37" s="178"/>
      <c r="BB37" s="178"/>
      <c r="BC37" s="178"/>
      <c r="BD37" s="133"/>
      <c r="BE37" s="133"/>
      <c r="BF37" s="160"/>
      <c r="BG37" s="133"/>
      <c r="BH37" s="133"/>
      <c r="BI37" s="133"/>
      <c r="BJ37" s="156"/>
      <c r="BK37" s="133"/>
      <c r="BL37" s="133"/>
      <c r="BM37" s="133"/>
      <c r="BN37" s="156"/>
      <c r="BO37" s="156"/>
      <c r="BP37" s="133"/>
      <c r="BQ37" s="133"/>
      <c r="BR37" s="160"/>
      <c r="BS37" s="133"/>
      <c r="BT37" s="133"/>
      <c r="BU37" s="133"/>
      <c r="BV37" s="160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56"/>
      <c r="CI37" s="133"/>
      <c r="CJ37" s="133"/>
      <c r="CK37" s="133"/>
      <c r="CL37" s="133"/>
      <c r="CM37" s="133"/>
      <c r="CN37" s="133"/>
      <c r="CO37" s="170"/>
      <c r="CP37" s="171"/>
      <c r="CQ37" s="172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56"/>
      <c r="DH37" s="133"/>
      <c r="DI37" s="133"/>
      <c r="DJ37" s="133"/>
      <c r="DK37" s="133"/>
      <c r="DL37" s="133"/>
      <c r="DM37" s="133"/>
      <c r="DN37" s="160"/>
      <c r="DO37" s="178"/>
      <c r="DP37" s="178"/>
      <c r="DQ37" s="178"/>
      <c r="DR37" s="178"/>
      <c r="DS37" s="161"/>
      <c r="DT37" s="133"/>
      <c r="DU37" s="133"/>
      <c r="DV37" s="133"/>
      <c r="DW37" s="156"/>
      <c r="DX37" s="133"/>
      <c r="DY37" s="133"/>
      <c r="DZ37" s="133"/>
      <c r="EA37" s="133"/>
      <c r="EB37" s="133"/>
      <c r="EC37" s="133"/>
      <c r="ED37" s="133"/>
      <c r="EE37" s="133"/>
      <c r="EF37" s="133"/>
      <c r="EG37" s="156"/>
      <c r="EH37" s="133"/>
      <c r="EI37" s="133"/>
      <c r="EJ37" s="133"/>
      <c r="EK37" s="133"/>
      <c r="EL37" s="133"/>
      <c r="EM37" s="133"/>
      <c r="EN37" s="156"/>
      <c r="EO37" s="133"/>
      <c r="EP37" s="133"/>
      <c r="EQ37" s="133"/>
      <c r="ER37" s="133"/>
      <c r="ES37" s="133"/>
      <c r="ET37" s="133"/>
      <c r="EU37" s="133"/>
      <c r="EV37" s="133"/>
      <c r="EW37" s="133"/>
      <c r="EX37" s="156"/>
      <c r="EY37" s="156"/>
      <c r="EZ37" s="160"/>
      <c r="FA37" s="161"/>
    </row>
    <row r="38" spans="1:157" ht="11.25" customHeight="1" x14ac:dyDescent="0.2">
      <c r="A38" s="165"/>
      <c r="B38" s="125" t="s">
        <v>104</v>
      </c>
      <c r="C38" s="126"/>
      <c r="D38" s="126"/>
      <c r="E38" s="126"/>
      <c r="F38" s="126"/>
      <c r="G38" s="126"/>
      <c r="H38" s="126"/>
      <c r="I38" s="126"/>
      <c r="J38" s="156"/>
      <c r="K38" s="126"/>
      <c r="L38" s="156"/>
      <c r="M38" s="126"/>
      <c r="N38" s="126"/>
      <c r="O38" s="126"/>
      <c r="P38" s="156"/>
      <c r="Q38" s="156"/>
      <c r="R38" s="126"/>
      <c r="S38" s="126"/>
      <c r="T38" s="126"/>
      <c r="U38" s="126"/>
      <c r="V38" s="126"/>
      <c r="W38" s="126"/>
      <c r="X38" s="126"/>
      <c r="Y38" s="126"/>
      <c r="Z38" s="126"/>
      <c r="AA38" s="183"/>
      <c r="AB38" s="184"/>
      <c r="AC38" s="185"/>
      <c r="AD38" s="156"/>
      <c r="AE38" s="183"/>
      <c r="AF38" s="184"/>
      <c r="AG38" s="185"/>
      <c r="AH38" s="126"/>
      <c r="AI38" s="126"/>
      <c r="AJ38" s="126"/>
      <c r="AK38" s="126"/>
      <c r="AL38" s="126"/>
      <c r="AM38" s="126"/>
      <c r="AN38" s="156"/>
      <c r="AO38" s="126"/>
      <c r="AP38" s="126"/>
      <c r="AQ38" s="126"/>
      <c r="AR38" s="126"/>
      <c r="AS38" s="126"/>
      <c r="AT38" s="126"/>
      <c r="AU38" s="126"/>
      <c r="AV38" s="126"/>
      <c r="AW38" s="196"/>
      <c r="AX38" s="197"/>
      <c r="AY38" s="178"/>
      <c r="AZ38" s="178"/>
      <c r="BA38" s="178"/>
      <c r="BB38" s="178"/>
      <c r="BC38" s="178"/>
      <c r="BD38" s="126"/>
      <c r="BE38" s="126"/>
      <c r="BF38" s="160"/>
      <c r="BG38" s="126"/>
      <c r="BH38" s="126"/>
      <c r="BI38" s="126"/>
      <c r="BJ38" s="156"/>
      <c r="BK38" s="126"/>
      <c r="BL38" s="126"/>
      <c r="BM38" s="126"/>
      <c r="BN38" s="156"/>
      <c r="BO38" s="156"/>
      <c r="BP38" s="126"/>
      <c r="BQ38" s="126"/>
      <c r="BR38" s="160"/>
      <c r="BS38" s="126"/>
      <c r="BT38" s="126"/>
      <c r="BU38" s="126"/>
      <c r="BV38" s="160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56"/>
      <c r="CI38" s="126"/>
      <c r="CJ38" s="126"/>
      <c r="CK38" s="126"/>
      <c r="CL38" s="126"/>
      <c r="CM38" s="126"/>
      <c r="CN38" s="126"/>
      <c r="CO38" s="170"/>
      <c r="CP38" s="171"/>
      <c r="CQ38" s="172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56"/>
      <c r="DH38" s="126"/>
      <c r="DI38" s="126"/>
      <c r="DJ38" s="126"/>
      <c r="DK38" s="126"/>
      <c r="DL38" s="126"/>
      <c r="DM38" s="126"/>
      <c r="DN38" s="160"/>
      <c r="DO38" s="178"/>
      <c r="DP38" s="178"/>
      <c r="DQ38" s="178"/>
      <c r="DR38" s="178"/>
      <c r="DS38" s="161"/>
      <c r="DT38" s="126"/>
      <c r="DU38" s="126"/>
      <c r="DV38" s="126"/>
      <c r="DW38" s="156"/>
      <c r="DX38" s="126"/>
      <c r="DY38" s="126"/>
      <c r="DZ38" s="126"/>
      <c r="EA38" s="126"/>
      <c r="EB38" s="126"/>
      <c r="EC38" s="126"/>
      <c r="ED38" s="126"/>
      <c r="EE38" s="126"/>
      <c r="EF38" s="126"/>
      <c r="EG38" s="156"/>
      <c r="EH38" s="126"/>
      <c r="EI38" s="126"/>
      <c r="EJ38" s="126"/>
      <c r="EK38" s="126"/>
      <c r="EL38" s="126"/>
      <c r="EM38" s="126"/>
      <c r="EN38" s="156"/>
      <c r="EO38" s="126"/>
      <c r="EP38" s="126"/>
      <c r="EQ38" s="126"/>
      <c r="ER38" s="126"/>
      <c r="ES38" s="126"/>
      <c r="ET38" s="126"/>
      <c r="EU38" s="126"/>
      <c r="EV38" s="126"/>
      <c r="EW38" s="126"/>
      <c r="EX38" s="156"/>
      <c r="EY38" s="156"/>
      <c r="EZ38" s="160"/>
      <c r="FA38" s="161"/>
    </row>
    <row r="39" spans="1:157" ht="11.25" customHeight="1" x14ac:dyDescent="0.2">
      <c r="A39" s="165"/>
      <c r="B39" s="125" t="s">
        <v>18</v>
      </c>
      <c r="C39" s="129"/>
      <c r="D39" s="129"/>
      <c r="E39" s="129"/>
      <c r="F39" s="129"/>
      <c r="G39" s="129"/>
      <c r="H39" s="129"/>
      <c r="I39" s="129"/>
      <c r="J39" s="156"/>
      <c r="K39" s="129"/>
      <c r="L39" s="156"/>
      <c r="M39" s="129"/>
      <c r="N39" s="129"/>
      <c r="O39" s="129"/>
      <c r="P39" s="156"/>
      <c r="Q39" s="156"/>
      <c r="R39" s="129"/>
      <c r="S39" s="129"/>
      <c r="T39" s="129"/>
      <c r="U39" s="129"/>
      <c r="V39" s="129"/>
      <c r="W39" s="129"/>
      <c r="X39" s="129"/>
      <c r="Y39" s="129"/>
      <c r="Z39" s="129"/>
      <c r="AA39" s="183"/>
      <c r="AB39" s="184"/>
      <c r="AC39" s="185"/>
      <c r="AD39" s="156"/>
      <c r="AE39" s="183"/>
      <c r="AF39" s="184"/>
      <c r="AG39" s="185"/>
      <c r="AH39" s="129"/>
      <c r="AI39" s="129"/>
      <c r="AJ39" s="129"/>
      <c r="AK39" s="129"/>
      <c r="AL39" s="129"/>
      <c r="AM39" s="129"/>
      <c r="AN39" s="156"/>
      <c r="AO39" s="129"/>
      <c r="AP39" s="129"/>
      <c r="AQ39" s="129"/>
      <c r="AR39" s="129"/>
      <c r="AS39" s="129"/>
      <c r="AT39" s="129"/>
      <c r="AU39" s="129"/>
      <c r="AV39" s="129"/>
      <c r="AW39" s="196"/>
      <c r="AX39" s="197"/>
      <c r="AY39" s="178"/>
      <c r="AZ39" s="178"/>
      <c r="BA39" s="178"/>
      <c r="BB39" s="178"/>
      <c r="BC39" s="178"/>
      <c r="BD39" s="129"/>
      <c r="BE39" s="129"/>
      <c r="BF39" s="160"/>
      <c r="BG39" s="129"/>
      <c r="BH39" s="129"/>
      <c r="BI39" s="129"/>
      <c r="BJ39" s="156"/>
      <c r="BK39" s="129"/>
      <c r="BL39" s="129"/>
      <c r="BM39" s="129"/>
      <c r="BN39" s="156"/>
      <c r="BO39" s="156"/>
      <c r="BP39" s="129"/>
      <c r="BQ39" s="129"/>
      <c r="BR39" s="160"/>
      <c r="BS39" s="129"/>
      <c r="BT39" s="129"/>
      <c r="BU39" s="129"/>
      <c r="BV39" s="160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56"/>
      <c r="CI39" s="129"/>
      <c r="CJ39" s="129"/>
      <c r="CK39" s="129"/>
      <c r="CL39" s="129"/>
      <c r="CM39" s="129"/>
      <c r="CN39" s="129"/>
      <c r="CO39" s="170"/>
      <c r="CP39" s="171"/>
      <c r="CQ39" s="172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56"/>
      <c r="DH39" s="129"/>
      <c r="DI39" s="129"/>
      <c r="DJ39" s="129"/>
      <c r="DK39" s="129"/>
      <c r="DL39" s="129"/>
      <c r="DM39" s="129"/>
      <c r="DN39" s="160"/>
      <c r="DO39" s="178"/>
      <c r="DP39" s="178"/>
      <c r="DQ39" s="178"/>
      <c r="DR39" s="178"/>
      <c r="DS39" s="161"/>
      <c r="DT39" s="129"/>
      <c r="DU39" s="129"/>
      <c r="DV39" s="129"/>
      <c r="DW39" s="156"/>
      <c r="DX39" s="129"/>
      <c r="DY39" s="129"/>
      <c r="DZ39" s="129"/>
      <c r="EA39" s="129"/>
      <c r="EB39" s="129"/>
      <c r="EC39" s="129"/>
      <c r="ED39" s="129"/>
      <c r="EE39" s="129"/>
      <c r="EF39" s="129"/>
      <c r="EG39" s="156"/>
      <c r="EH39" s="129"/>
      <c r="EI39" s="129"/>
      <c r="EJ39" s="129"/>
      <c r="EK39" s="129"/>
      <c r="EL39" s="129"/>
      <c r="EM39" s="129"/>
      <c r="EN39" s="156"/>
      <c r="EO39" s="129"/>
      <c r="EP39" s="129"/>
      <c r="EQ39" s="129"/>
      <c r="ER39" s="129"/>
      <c r="ES39" s="129"/>
      <c r="ET39" s="129"/>
      <c r="EU39" s="129"/>
      <c r="EV39" s="129"/>
      <c r="EW39" s="129"/>
      <c r="EX39" s="156"/>
      <c r="EY39" s="156"/>
      <c r="EZ39" s="160"/>
      <c r="FA39" s="161"/>
    </row>
    <row r="40" spans="1:157" ht="11.25" customHeight="1" x14ac:dyDescent="0.2">
      <c r="A40" s="165"/>
      <c r="B40" s="125" t="s">
        <v>16</v>
      </c>
      <c r="C40" s="129"/>
      <c r="D40" s="129"/>
      <c r="E40" s="129"/>
      <c r="F40" s="129"/>
      <c r="G40" s="129"/>
      <c r="H40" s="129"/>
      <c r="I40" s="129"/>
      <c r="J40" s="156"/>
      <c r="K40" s="129"/>
      <c r="L40" s="156"/>
      <c r="M40" s="129"/>
      <c r="N40" s="129"/>
      <c r="O40" s="129"/>
      <c r="P40" s="156"/>
      <c r="Q40" s="156"/>
      <c r="R40" s="129"/>
      <c r="S40" s="129"/>
      <c r="T40" s="129"/>
      <c r="U40" s="129"/>
      <c r="V40" s="129"/>
      <c r="W40" s="129"/>
      <c r="X40" s="129"/>
      <c r="Y40" s="129"/>
      <c r="Z40" s="129"/>
      <c r="AA40" s="183"/>
      <c r="AB40" s="184"/>
      <c r="AC40" s="185"/>
      <c r="AD40" s="156"/>
      <c r="AE40" s="183"/>
      <c r="AF40" s="184"/>
      <c r="AG40" s="185"/>
      <c r="AH40" s="129"/>
      <c r="AI40" s="129"/>
      <c r="AJ40" s="129"/>
      <c r="AK40" s="129"/>
      <c r="AL40" s="129"/>
      <c r="AM40" s="129"/>
      <c r="AN40" s="156"/>
      <c r="AO40" s="129"/>
      <c r="AP40" s="129"/>
      <c r="AQ40" s="129"/>
      <c r="AR40" s="129"/>
      <c r="AS40" s="129"/>
      <c r="AT40" s="129"/>
      <c r="AU40" s="129"/>
      <c r="AV40" s="129"/>
      <c r="AW40" s="196"/>
      <c r="AX40" s="197"/>
      <c r="AY40" s="178"/>
      <c r="AZ40" s="178"/>
      <c r="BA40" s="178"/>
      <c r="BB40" s="178"/>
      <c r="BC40" s="178"/>
      <c r="BD40" s="129"/>
      <c r="BE40" s="129"/>
      <c r="BF40" s="160"/>
      <c r="BG40" s="129"/>
      <c r="BH40" s="129"/>
      <c r="BI40" s="129"/>
      <c r="BJ40" s="156"/>
      <c r="BK40" s="129"/>
      <c r="BL40" s="129"/>
      <c r="BM40" s="129"/>
      <c r="BN40" s="156"/>
      <c r="BO40" s="156"/>
      <c r="BP40" s="129"/>
      <c r="BQ40" s="129"/>
      <c r="BR40" s="160"/>
      <c r="BS40" s="129"/>
      <c r="BT40" s="129"/>
      <c r="BU40" s="129"/>
      <c r="BV40" s="160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56"/>
      <c r="CI40" s="129"/>
      <c r="CJ40" s="129"/>
      <c r="CK40" s="129"/>
      <c r="CL40" s="129"/>
      <c r="CM40" s="129"/>
      <c r="CN40" s="129"/>
      <c r="CO40" s="170"/>
      <c r="CP40" s="171"/>
      <c r="CQ40" s="172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56"/>
      <c r="DH40" s="129"/>
      <c r="DI40" s="129"/>
      <c r="DJ40" s="129"/>
      <c r="DK40" s="129"/>
      <c r="DL40" s="129"/>
      <c r="DM40" s="129"/>
      <c r="DN40" s="160"/>
      <c r="DO40" s="178"/>
      <c r="DP40" s="178"/>
      <c r="DQ40" s="178"/>
      <c r="DR40" s="178"/>
      <c r="DS40" s="161"/>
      <c r="DT40" s="129"/>
      <c r="DU40" s="129"/>
      <c r="DV40" s="129"/>
      <c r="DW40" s="156"/>
      <c r="DX40" s="129"/>
      <c r="DY40" s="129"/>
      <c r="DZ40" s="129"/>
      <c r="EA40" s="129"/>
      <c r="EB40" s="129"/>
      <c r="EC40" s="129"/>
      <c r="ED40" s="129"/>
      <c r="EE40" s="129"/>
      <c r="EF40" s="129"/>
      <c r="EG40" s="156"/>
      <c r="EH40" s="129"/>
      <c r="EI40" s="129"/>
      <c r="EJ40" s="129"/>
      <c r="EK40" s="129"/>
      <c r="EL40" s="129"/>
      <c r="EM40" s="129"/>
      <c r="EN40" s="156"/>
      <c r="EO40" s="129"/>
      <c r="EP40" s="129"/>
      <c r="EQ40" s="129"/>
      <c r="ER40" s="129"/>
      <c r="ES40" s="129"/>
      <c r="ET40" s="129"/>
      <c r="EU40" s="129"/>
      <c r="EV40" s="129"/>
      <c r="EW40" s="129"/>
      <c r="EX40" s="156"/>
      <c r="EY40" s="156"/>
      <c r="EZ40" s="160"/>
      <c r="FA40" s="161"/>
    </row>
    <row r="41" spans="1:157" ht="11.25" customHeight="1" x14ac:dyDescent="0.2">
      <c r="A41" s="165"/>
      <c r="B41" s="125" t="s">
        <v>105</v>
      </c>
      <c r="C41" s="129"/>
      <c r="D41" s="129"/>
      <c r="E41" s="129"/>
      <c r="F41" s="129"/>
      <c r="G41" s="129"/>
      <c r="H41" s="129"/>
      <c r="I41" s="129"/>
      <c r="J41" s="156"/>
      <c r="K41" s="129"/>
      <c r="L41" s="156"/>
      <c r="M41" s="129"/>
      <c r="N41" s="129"/>
      <c r="O41" s="129"/>
      <c r="P41" s="156"/>
      <c r="Q41" s="156"/>
      <c r="R41" s="129"/>
      <c r="S41" s="129"/>
      <c r="T41" s="129"/>
      <c r="U41" s="129"/>
      <c r="V41" s="129"/>
      <c r="W41" s="129"/>
      <c r="X41" s="129"/>
      <c r="Y41" s="129"/>
      <c r="Z41" s="129"/>
      <c r="AA41" s="183"/>
      <c r="AB41" s="184"/>
      <c r="AC41" s="185"/>
      <c r="AD41" s="156"/>
      <c r="AE41" s="183"/>
      <c r="AF41" s="184"/>
      <c r="AG41" s="185"/>
      <c r="AH41" s="126"/>
      <c r="AI41" s="126"/>
      <c r="AJ41" s="126"/>
      <c r="AK41" s="126"/>
      <c r="AL41" s="126"/>
      <c r="AM41" s="126"/>
      <c r="AN41" s="156"/>
      <c r="AO41" s="126"/>
      <c r="AP41" s="126"/>
      <c r="AQ41" s="126"/>
      <c r="AR41" s="126"/>
      <c r="AS41" s="126"/>
      <c r="AT41" s="126"/>
      <c r="AU41" s="126"/>
      <c r="AV41" s="126"/>
      <c r="AW41" s="196"/>
      <c r="AX41" s="197"/>
      <c r="AY41" s="178"/>
      <c r="AZ41" s="178"/>
      <c r="BA41" s="178"/>
      <c r="BB41" s="178"/>
      <c r="BC41" s="178"/>
      <c r="BD41" s="126"/>
      <c r="BE41" s="126"/>
      <c r="BF41" s="160"/>
      <c r="BG41" s="126"/>
      <c r="BH41" s="126"/>
      <c r="BI41" s="126"/>
      <c r="BJ41" s="156"/>
      <c r="BK41" s="126"/>
      <c r="BL41" s="126"/>
      <c r="BM41" s="126"/>
      <c r="BN41" s="156"/>
      <c r="BO41" s="156"/>
      <c r="BP41" s="126"/>
      <c r="BQ41" s="126"/>
      <c r="BR41" s="160"/>
      <c r="BS41" s="129"/>
      <c r="BT41" s="129"/>
      <c r="BU41" s="129"/>
      <c r="BV41" s="160"/>
      <c r="BW41" s="129"/>
      <c r="BX41" s="129"/>
      <c r="BY41" s="129"/>
      <c r="BZ41" s="126"/>
      <c r="CA41" s="126"/>
      <c r="CB41" s="126"/>
      <c r="CC41" s="126"/>
      <c r="CD41" s="126"/>
      <c r="CE41" s="126"/>
      <c r="CF41" s="126"/>
      <c r="CG41" s="126"/>
      <c r="CH41" s="156"/>
      <c r="CI41" s="126"/>
      <c r="CJ41" s="126"/>
      <c r="CK41" s="126"/>
      <c r="CL41" s="126"/>
      <c r="CM41" s="126"/>
      <c r="CN41" s="126"/>
      <c r="CO41" s="170"/>
      <c r="CP41" s="171"/>
      <c r="CQ41" s="172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56"/>
      <c r="DH41" s="126"/>
      <c r="DI41" s="126"/>
      <c r="DJ41" s="126"/>
      <c r="DK41" s="126"/>
      <c r="DL41" s="126"/>
      <c r="DM41" s="126"/>
      <c r="DN41" s="160"/>
      <c r="DO41" s="178"/>
      <c r="DP41" s="178"/>
      <c r="DQ41" s="178"/>
      <c r="DR41" s="178"/>
      <c r="DS41" s="161"/>
      <c r="DT41" s="126"/>
      <c r="DU41" s="126"/>
      <c r="DV41" s="126"/>
      <c r="DW41" s="156"/>
      <c r="DX41" s="126"/>
      <c r="DY41" s="126"/>
      <c r="DZ41" s="126"/>
      <c r="EA41" s="126"/>
      <c r="EB41" s="126"/>
      <c r="EC41" s="126"/>
      <c r="ED41" s="126"/>
      <c r="EE41" s="126"/>
      <c r="EF41" s="126"/>
      <c r="EG41" s="156"/>
      <c r="EH41" s="126"/>
      <c r="EI41" s="126"/>
      <c r="EJ41" s="126"/>
      <c r="EK41" s="126"/>
      <c r="EL41" s="126"/>
      <c r="EM41" s="126"/>
      <c r="EN41" s="156"/>
      <c r="EO41" s="126"/>
      <c r="EP41" s="126"/>
      <c r="EQ41" s="126"/>
      <c r="ER41" s="126"/>
      <c r="ES41" s="126"/>
      <c r="ET41" s="126"/>
      <c r="EU41" s="126"/>
      <c r="EV41" s="126"/>
      <c r="EW41" s="126"/>
      <c r="EX41" s="156"/>
      <c r="EY41" s="156"/>
      <c r="EZ41" s="160"/>
      <c r="FA41" s="161"/>
    </row>
    <row r="42" spans="1:157" ht="11.25" customHeight="1" x14ac:dyDescent="0.2">
      <c r="A42" s="165"/>
      <c r="B42" s="125" t="s">
        <v>108</v>
      </c>
      <c r="C42" s="129"/>
      <c r="D42" s="129"/>
      <c r="E42" s="129"/>
      <c r="F42" s="129"/>
      <c r="G42" s="129"/>
      <c r="H42" s="129"/>
      <c r="I42" s="129"/>
      <c r="J42" s="156"/>
      <c r="K42" s="129"/>
      <c r="L42" s="156"/>
      <c r="M42" s="129"/>
      <c r="N42" s="129"/>
      <c r="O42" s="129"/>
      <c r="P42" s="156"/>
      <c r="Q42" s="156"/>
      <c r="R42" s="126"/>
      <c r="S42" s="126"/>
      <c r="T42" s="126"/>
      <c r="U42" s="126"/>
      <c r="V42" s="126"/>
      <c r="W42" s="126"/>
      <c r="X42" s="126"/>
      <c r="Y42" s="126"/>
      <c r="Z42" s="126"/>
      <c r="AA42" s="183"/>
      <c r="AB42" s="184"/>
      <c r="AC42" s="185"/>
      <c r="AD42" s="156"/>
      <c r="AE42" s="183"/>
      <c r="AF42" s="184"/>
      <c r="AG42" s="185"/>
      <c r="AH42" s="126"/>
      <c r="AI42" s="126"/>
      <c r="AJ42" s="126"/>
      <c r="AK42" s="126"/>
      <c r="AL42" s="126"/>
      <c r="AM42" s="126"/>
      <c r="AN42" s="156"/>
      <c r="AO42" s="126"/>
      <c r="AP42" s="126"/>
      <c r="AQ42" s="126"/>
      <c r="AR42" s="126"/>
      <c r="AS42" s="126"/>
      <c r="AT42" s="126"/>
      <c r="AU42" s="126"/>
      <c r="AV42" s="126"/>
      <c r="AW42" s="196"/>
      <c r="AX42" s="197"/>
      <c r="AY42" s="178"/>
      <c r="AZ42" s="178"/>
      <c r="BA42" s="178"/>
      <c r="BB42" s="178"/>
      <c r="BC42" s="178"/>
      <c r="BD42" s="126"/>
      <c r="BE42" s="126"/>
      <c r="BF42" s="160"/>
      <c r="BG42" s="126"/>
      <c r="BH42" s="126"/>
      <c r="BI42" s="126"/>
      <c r="BJ42" s="156"/>
      <c r="BK42" s="126"/>
      <c r="BL42" s="126"/>
      <c r="BM42" s="126"/>
      <c r="BN42" s="156"/>
      <c r="BO42" s="156"/>
      <c r="BP42" s="126"/>
      <c r="BQ42" s="126"/>
      <c r="BR42" s="160"/>
      <c r="BS42" s="126"/>
      <c r="BT42" s="126"/>
      <c r="BU42" s="126"/>
      <c r="BV42" s="160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56"/>
      <c r="CI42" s="126"/>
      <c r="CJ42" s="126"/>
      <c r="CK42" s="126"/>
      <c r="CL42" s="126"/>
      <c r="CM42" s="126"/>
      <c r="CN42" s="126"/>
      <c r="CO42" s="170"/>
      <c r="CP42" s="171"/>
      <c r="CQ42" s="172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56"/>
      <c r="DH42" s="126"/>
      <c r="DI42" s="126"/>
      <c r="DJ42" s="126"/>
      <c r="DK42" s="126"/>
      <c r="DL42" s="126"/>
      <c r="DM42" s="126"/>
      <c r="DN42" s="160"/>
      <c r="DO42" s="178"/>
      <c r="DP42" s="178"/>
      <c r="DQ42" s="178"/>
      <c r="DR42" s="178"/>
      <c r="DS42" s="161"/>
      <c r="DT42" s="126"/>
      <c r="DU42" s="126"/>
      <c r="DV42" s="126"/>
      <c r="DW42" s="156"/>
      <c r="DX42" s="126"/>
      <c r="DY42" s="126"/>
      <c r="DZ42" s="126"/>
      <c r="EA42" s="126"/>
      <c r="EB42" s="126"/>
      <c r="EC42" s="126"/>
      <c r="ED42" s="126"/>
      <c r="EE42" s="126"/>
      <c r="EF42" s="126"/>
      <c r="EG42" s="156"/>
      <c r="EH42" s="126"/>
      <c r="EI42" s="126"/>
      <c r="EJ42" s="126"/>
      <c r="EK42" s="126"/>
      <c r="EL42" s="126"/>
      <c r="EM42" s="126"/>
      <c r="EN42" s="156"/>
      <c r="EO42" s="126"/>
      <c r="EP42" s="126"/>
      <c r="EQ42" s="126"/>
      <c r="ER42" s="126"/>
      <c r="ES42" s="126"/>
      <c r="ET42" s="126"/>
      <c r="EU42" s="126"/>
      <c r="EV42" s="126"/>
      <c r="EW42" s="126"/>
      <c r="EX42" s="156"/>
      <c r="EY42" s="156"/>
      <c r="EZ42" s="160"/>
      <c r="FA42" s="161"/>
    </row>
    <row r="43" spans="1:157" ht="11.25" customHeight="1" x14ac:dyDescent="0.2">
      <c r="A43" s="165"/>
      <c r="B43" s="125" t="s">
        <v>38</v>
      </c>
      <c r="C43" s="126"/>
      <c r="D43" s="126"/>
      <c r="E43" s="126"/>
      <c r="F43" s="126"/>
      <c r="G43" s="126"/>
      <c r="H43" s="126"/>
      <c r="I43" s="127"/>
      <c r="J43" s="156"/>
      <c r="K43" s="127"/>
      <c r="L43" s="156"/>
      <c r="M43" s="127"/>
      <c r="N43" s="127"/>
      <c r="O43" s="127"/>
      <c r="P43" s="156"/>
      <c r="Q43" s="156"/>
      <c r="R43" s="126"/>
      <c r="S43" s="126"/>
      <c r="T43" s="126"/>
      <c r="U43" s="126"/>
      <c r="V43" s="126"/>
      <c r="W43" s="126"/>
      <c r="X43" s="126"/>
      <c r="Y43" s="126"/>
      <c r="Z43" s="126"/>
      <c r="AA43" s="183"/>
      <c r="AB43" s="184"/>
      <c r="AC43" s="185"/>
      <c r="AD43" s="156"/>
      <c r="AE43" s="183"/>
      <c r="AF43" s="184"/>
      <c r="AG43" s="185"/>
      <c r="AH43" s="126"/>
      <c r="AI43" s="126"/>
      <c r="AJ43" s="126"/>
      <c r="AK43" s="127"/>
      <c r="AL43" s="127"/>
      <c r="AM43" s="127"/>
      <c r="AN43" s="156"/>
      <c r="AO43" s="126"/>
      <c r="AP43" s="126"/>
      <c r="AQ43" s="126"/>
      <c r="AR43" s="126"/>
      <c r="AS43" s="126"/>
      <c r="AT43" s="126"/>
      <c r="AU43" s="126"/>
      <c r="AV43" s="126"/>
      <c r="AW43" s="196"/>
      <c r="AX43" s="197"/>
      <c r="AY43" s="178"/>
      <c r="AZ43" s="178"/>
      <c r="BA43" s="178"/>
      <c r="BB43" s="178"/>
      <c r="BC43" s="178"/>
      <c r="BD43" s="126"/>
      <c r="BE43" s="126"/>
      <c r="BF43" s="160"/>
      <c r="BG43" s="127"/>
      <c r="BH43" s="127"/>
      <c r="BI43" s="127"/>
      <c r="BJ43" s="156"/>
      <c r="BK43" s="127"/>
      <c r="BL43" s="127"/>
      <c r="BM43" s="127"/>
      <c r="BN43" s="156"/>
      <c r="BO43" s="156"/>
      <c r="BP43" s="126"/>
      <c r="BQ43" s="126"/>
      <c r="BR43" s="160"/>
      <c r="BS43" s="126"/>
      <c r="BT43" s="126"/>
      <c r="BU43" s="126"/>
      <c r="BV43" s="160"/>
      <c r="BW43" s="126"/>
      <c r="BX43" s="126"/>
      <c r="BY43" s="126"/>
      <c r="BZ43" s="126"/>
      <c r="CA43" s="126"/>
      <c r="CB43" s="126"/>
      <c r="CC43" s="126"/>
      <c r="CD43" s="126"/>
      <c r="CE43" s="127"/>
      <c r="CF43" s="127"/>
      <c r="CG43" s="127"/>
      <c r="CH43" s="156"/>
      <c r="CI43" s="126"/>
      <c r="CJ43" s="126"/>
      <c r="CK43" s="126"/>
      <c r="CL43" s="126"/>
      <c r="CM43" s="126"/>
      <c r="CN43" s="126"/>
      <c r="CO43" s="170"/>
      <c r="CP43" s="171"/>
      <c r="CQ43" s="172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7"/>
      <c r="DF43" s="127"/>
      <c r="DG43" s="156"/>
      <c r="DH43" s="126"/>
      <c r="DI43" s="126"/>
      <c r="DJ43" s="126"/>
      <c r="DK43" s="126"/>
      <c r="DL43" s="126"/>
      <c r="DM43" s="126"/>
      <c r="DN43" s="160"/>
      <c r="DO43" s="178"/>
      <c r="DP43" s="178"/>
      <c r="DQ43" s="178"/>
      <c r="DR43" s="178"/>
      <c r="DS43" s="161"/>
      <c r="DT43" s="127"/>
      <c r="DU43" s="127"/>
      <c r="DV43" s="127"/>
      <c r="DW43" s="156"/>
      <c r="DX43" s="126"/>
      <c r="DY43" s="126"/>
      <c r="DZ43" s="126"/>
      <c r="EA43" s="126"/>
      <c r="EB43" s="126"/>
      <c r="EC43" s="126"/>
      <c r="ED43" s="127"/>
      <c r="EE43" s="127"/>
      <c r="EF43" s="127"/>
      <c r="EG43" s="156"/>
      <c r="EH43" s="126"/>
      <c r="EI43" s="126"/>
      <c r="EJ43" s="126"/>
      <c r="EK43" s="127"/>
      <c r="EL43" s="127"/>
      <c r="EM43" s="127"/>
      <c r="EN43" s="156"/>
      <c r="EO43" s="126"/>
      <c r="EP43" s="126"/>
      <c r="EQ43" s="126"/>
      <c r="ER43" s="126"/>
      <c r="ES43" s="126"/>
      <c r="ET43" s="126"/>
      <c r="EU43" s="127"/>
      <c r="EV43" s="127"/>
      <c r="EW43" s="127"/>
      <c r="EX43" s="156"/>
      <c r="EY43" s="156"/>
      <c r="EZ43" s="160"/>
      <c r="FA43" s="161"/>
    </row>
    <row r="44" spans="1:157" ht="11.25" customHeight="1" thickBot="1" x14ac:dyDescent="0.25">
      <c r="A44" s="166"/>
      <c r="B44" s="134" t="s">
        <v>107</v>
      </c>
      <c r="C44" s="135"/>
      <c r="D44" s="135"/>
      <c r="E44" s="135"/>
      <c r="F44" s="135"/>
      <c r="G44" s="135"/>
      <c r="H44" s="135"/>
      <c r="I44" s="136"/>
      <c r="J44" s="157"/>
      <c r="K44" s="136"/>
      <c r="L44" s="157"/>
      <c r="M44" s="136"/>
      <c r="N44" s="136"/>
      <c r="O44" s="136"/>
      <c r="P44" s="157"/>
      <c r="Q44" s="157"/>
      <c r="R44" s="135"/>
      <c r="S44" s="135"/>
      <c r="T44" s="135"/>
      <c r="U44" s="135"/>
      <c r="V44" s="135"/>
      <c r="W44" s="135"/>
      <c r="X44" s="135"/>
      <c r="Y44" s="135"/>
      <c r="Z44" s="135"/>
      <c r="AA44" s="186"/>
      <c r="AB44" s="187"/>
      <c r="AC44" s="188"/>
      <c r="AD44" s="157"/>
      <c r="AE44" s="186"/>
      <c r="AF44" s="187"/>
      <c r="AG44" s="188"/>
      <c r="AH44" s="135"/>
      <c r="AI44" s="135"/>
      <c r="AJ44" s="135"/>
      <c r="AK44" s="136"/>
      <c r="AL44" s="136"/>
      <c r="AM44" s="136"/>
      <c r="AN44" s="157"/>
      <c r="AO44" s="135"/>
      <c r="AP44" s="135"/>
      <c r="AQ44" s="135"/>
      <c r="AR44" s="135"/>
      <c r="AS44" s="135"/>
      <c r="AT44" s="135"/>
      <c r="AU44" s="135"/>
      <c r="AV44" s="135"/>
      <c r="AW44" s="198"/>
      <c r="AX44" s="199"/>
      <c r="AY44" s="179"/>
      <c r="AZ44" s="179"/>
      <c r="BA44" s="179"/>
      <c r="BB44" s="179"/>
      <c r="BC44" s="179"/>
      <c r="BD44" s="135"/>
      <c r="BE44" s="135"/>
      <c r="BF44" s="162"/>
      <c r="BG44" s="136"/>
      <c r="BH44" s="136"/>
      <c r="BI44" s="136"/>
      <c r="BJ44" s="157"/>
      <c r="BK44" s="136"/>
      <c r="BL44" s="136"/>
      <c r="BM44" s="136"/>
      <c r="BN44" s="157"/>
      <c r="BO44" s="157"/>
      <c r="BP44" s="135"/>
      <c r="BQ44" s="135"/>
      <c r="BR44" s="162"/>
      <c r="BS44" s="135"/>
      <c r="BT44" s="135"/>
      <c r="BU44" s="135"/>
      <c r="BV44" s="162"/>
      <c r="BW44" s="135"/>
      <c r="BX44" s="135"/>
      <c r="BY44" s="135"/>
      <c r="BZ44" s="135"/>
      <c r="CA44" s="135"/>
      <c r="CB44" s="135"/>
      <c r="CC44" s="135"/>
      <c r="CD44" s="135"/>
      <c r="CE44" s="136"/>
      <c r="CF44" s="136"/>
      <c r="CG44" s="136"/>
      <c r="CH44" s="157"/>
      <c r="CI44" s="135"/>
      <c r="CJ44" s="135"/>
      <c r="CK44" s="135"/>
      <c r="CL44" s="135"/>
      <c r="CM44" s="135"/>
      <c r="CN44" s="135"/>
      <c r="CO44" s="173"/>
      <c r="CP44" s="174"/>
      <c r="CQ44" s="17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6"/>
      <c r="DF44" s="136"/>
      <c r="DG44" s="157"/>
      <c r="DH44" s="135"/>
      <c r="DI44" s="135"/>
      <c r="DJ44" s="135"/>
      <c r="DK44" s="135"/>
      <c r="DL44" s="135"/>
      <c r="DM44" s="135"/>
      <c r="DN44" s="162"/>
      <c r="DO44" s="179"/>
      <c r="DP44" s="179"/>
      <c r="DQ44" s="179"/>
      <c r="DR44" s="179"/>
      <c r="DS44" s="163"/>
      <c r="DT44" s="136"/>
      <c r="DU44" s="136"/>
      <c r="DV44" s="136"/>
      <c r="DW44" s="157"/>
      <c r="DX44" s="135"/>
      <c r="DY44" s="135"/>
      <c r="DZ44" s="135"/>
      <c r="EA44" s="135"/>
      <c r="EB44" s="135"/>
      <c r="EC44" s="135"/>
      <c r="ED44" s="136"/>
      <c r="EE44" s="136"/>
      <c r="EF44" s="136"/>
      <c r="EG44" s="157"/>
      <c r="EH44" s="135"/>
      <c r="EI44" s="135"/>
      <c r="EJ44" s="135"/>
      <c r="EK44" s="136"/>
      <c r="EL44" s="136"/>
      <c r="EM44" s="136"/>
      <c r="EN44" s="157"/>
      <c r="EO44" s="135"/>
      <c r="EP44" s="135"/>
      <c r="EQ44" s="135"/>
      <c r="ER44" s="135"/>
      <c r="ES44" s="135"/>
      <c r="ET44" s="135"/>
      <c r="EU44" s="136"/>
      <c r="EV44" s="136"/>
      <c r="EW44" s="136"/>
      <c r="EX44" s="157"/>
      <c r="EY44" s="157"/>
      <c r="EZ44" s="162"/>
      <c r="FA44" s="163"/>
    </row>
    <row r="45" spans="1:157" ht="11.1" customHeight="1" x14ac:dyDescent="0.2">
      <c r="AD45" s="137"/>
      <c r="AE45" s="137"/>
    </row>
    <row r="46" spans="1:157" x14ac:dyDescent="0.2">
      <c r="AK46" s="204" t="s">
        <v>250</v>
      </c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</row>
    <row r="54" spans="30:31" x14ac:dyDescent="0.2">
      <c r="AD54" s="137"/>
      <c r="AE54" s="137"/>
    </row>
  </sheetData>
  <mergeCells count="44">
    <mergeCell ref="AK46:BX46"/>
    <mergeCell ref="EA3:EO3"/>
    <mergeCell ref="EP3:FA3"/>
    <mergeCell ref="C3:O3"/>
    <mergeCell ref="P3:AC3"/>
    <mergeCell ref="AD3:AR3"/>
    <mergeCell ref="AS3:BE3"/>
    <mergeCell ref="BF3:BU3"/>
    <mergeCell ref="BV3:CI3"/>
    <mergeCell ref="AA6:AC44"/>
    <mergeCell ref="CJ3:CN3"/>
    <mergeCell ref="CR3:CX3"/>
    <mergeCell ref="CY3:DL3"/>
    <mergeCell ref="DM3:DZ3"/>
    <mergeCell ref="BR6:BR44"/>
    <mergeCell ref="BV6:BV44"/>
    <mergeCell ref="CH6:CH44"/>
    <mergeCell ref="AD6:AD44"/>
    <mergeCell ref="AE6:AG44"/>
    <mergeCell ref="AN6:AN44"/>
    <mergeCell ref="AW6:AX44"/>
    <mergeCell ref="AY6:BC44"/>
    <mergeCell ref="BF6:BF44"/>
    <mergeCell ref="A6:A13"/>
    <mergeCell ref="J6:J44"/>
    <mergeCell ref="L6:L44"/>
    <mergeCell ref="P6:P44"/>
    <mergeCell ref="Q6:Q44"/>
    <mergeCell ref="EX6:EX44"/>
    <mergeCell ref="EY6:EY44"/>
    <mergeCell ref="EZ6:FA44"/>
    <mergeCell ref="A14:A21"/>
    <mergeCell ref="A22:A28"/>
    <mergeCell ref="A29:A36"/>
    <mergeCell ref="A37:A44"/>
    <mergeCell ref="CO6:CQ44"/>
    <mergeCell ref="DG6:DG44"/>
    <mergeCell ref="DN6:DS44"/>
    <mergeCell ref="DW6:DW44"/>
    <mergeCell ref="EG6:EG44"/>
    <mergeCell ref="EN6:EN44"/>
    <mergeCell ref="BJ6:BJ44"/>
    <mergeCell ref="BN6:BN44"/>
    <mergeCell ref="BO6:BO44"/>
  </mergeCells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CEE1-76A9-48D6-917D-63E1DFF5D40B}">
  <dimension ref="A1:L47"/>
  <sheetViews>
    <sheetView zoomScaleNormal="100" workbookViewId="0">
      <selection activeCell="L22" sqref="L22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43840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48</v>
      </c>
      <c r="G10" s="43">
        <f>B10*D10</f>
        <v>400</v>
      </c>
      <c r="H10" s="36">
        <f>G10</f>
        <v>400</v>
      </c>
      <c r="I10" s="37">
        <v>8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900</v>
      </c>
      <c r="I11" s="37">
        <v>12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400</v>
      </c>
      <c r="E14" s="6" t="s">
        <v>50</v>
      </c>
      <c r="F14" s="10" t="s">
        <v>51</v>
      </c>
      <c r="G14" s="95">
        <f t="shared" ref="G14:G31" si="0">B14*D14</f>
        <v>400</v>
      </c>
      <c r="H14" s="96">
        <f>H11+G14</f>
        <v>1300</v>
      </c>
      <c r="I14" s="97">
        <v>8</v>
      </c>
      <c r="J14" s="98">
        <v>20</v>
      </c>
      <c r="K14" s="98" t="s">
        <v>28</v>
      </c>
      <c r="L14" s="99" t="s">
        <v>44</v>
      </c>
    </row>
    <row r="15" spans="1:12" ht="63" x14ac:dyDescent="0.25">
      <c r="A15" s="140"/>
      <c r="B15" s="90">
        <v>4</v>
      </c>
      <c r="C15" s="91" t="s">
        <v>3</v>
      </c>
      <c r="D15" s="92">
        <v>100</v>
      </c>
      <c r="E15" s="93" t="s">
        <v>7</v>
      </c>
      <c r="F15" s="94" t="s">
        <v>52</v>
      </c>
      <c r="G15" s="95">
        <f t="shared" si="0"/>
        <v>400</v>
      </c>
      <c r="H15" s="96">
        <f>H14+G15</f>
        <v>1700</v>
      </c>
      <c r="I15" s="97">
        <v>10</v>
      </c>
      <c r="J15" s="98">
        <v>15</v>
      </c>
      <c r="K15" s="98" t="s">
        <v>28</v>
      </c>
      <c r="L15" s="99" t="s">
        <v>17</v>
      </c>
    </row>
    <row r="16" spans="1:12" ht="15.75" x14ac:dyDescent="0.25">
      <c r="A16" s="140"/>
      <c r="B16" s="90">
        <v>1</v>
      </c>
      <c r="C16" s="91" t="s">
        <v>3</v>
      </c>
      <c r="D16" s="92">
        <v>100</v>
      </c>
      <c r="E16" s="93" t="s">
        <v>7</v>
      </c>
      <c r="F16" s="94" t="s">
        <v>53</v>
      </c>
      <c r="G16" s="95">
        <f t="shared" si="0"/>
        <v>100</v>
      </c>
      <c r="H16" s="96">
        <f>H15+G16</f>
        <v>1800</v>
      </c>
      <c r="I16" s="97">
        <v>2</v>
      </c>
      <c r="J16" s="98"/>
      <c r="K16" s="98" t="s">
        <v>25</v>
      </c>
      <c r="L16" s="100" t="s">
        <v>17</v>
      </c>
    </row>
    <row r="17" spans="1:12" ht="63" x14ac:dyDescent="0.25">
      <c r="A17" s="140"/>
      <c r="B17" s="90">
        <v>4</v>
      </c>
      <c r="C17" s="91" t="s">
        <v>3</v>
      </c>
      <c r="D17" s="92">
        <v>100</v>
      </c>
      <c r="E17" s="93" t="s">
        <v>6</v>
      </c>
      <c r="F17" s="94" t="s">
        <v>54</v>
      </c>
      <c r="G17" s="95">
        <f t="shared" si="0"/>
        <v>400</v>
      </c>
      <c r="H17" s="96">
        <f t="shared" ref="H17:H22" si="1">H16+G17</f>
        <v>2200</v>
      </c>
      <c r="I17" s="97">
        <v>10</v>
      </c>
      <c r="J17" s="98">
        <v>15</v>
      </c>
      <c r="K17" s="98" t="s">
        <v>28</v>
      </c>
      <c r="L17" s="100" t="s">
        <v>17</v>
      </c>
    </row>
    <row r="18" spans="1:12" ht="15.75" x14ac:dyDescent="0.25">
      <c r="A18" s="140"/>
      <c r="B18" s="49">
        <v>1</v>
      </c>
      <c r="C18" s="63" t="s">
        <v>3</v>
      </c>
      <c r="D18" s="65">
        <v>200</v>
      </c>
      <c r="E18" s="6" t="s">
        <v>6</v>
      </c>
      <c r="F18" s="94" t="s">
        <v>53</v>
      </c>
      <c r="G18" s="95">
        <f t="shared" si="0"/>
        <v>200</v>
      </c>
      <c r="H18" s="96">
        <f t="shared" si="1"/>
        <v>2400</v>
      </c>
      <c r="I18" s="97">
        <v>4</v>
      </c>
      <c r="J18" s="98"/>
      <c r="K18" s="98" t="s">
        <v>25</v>
      </c>
      <c r="L18" s="100" t="s">
        <v>17</v>
      </c>
    </row>
    <row r="19" spans="1:12" ht="47.25" x14ac:dyDescent="0.25">
      <c r="A19" s="140"/>
      <c r="B19" s="90">
        <v>4</v>
      </c>
      <c r="C19" s="91" t="s">
        <v>3</v>
      </c>
      <c r="D19" s="92">
        <v>100</v>
      </c>
      <c r="E19" s="93" t="s">
        <v>5</v>
      </c>
      <c r="F19" s="94" t="s">
        <v>55</v>
      </c>
      <c r="G19" s="95">
        <f t="shared" si="0"/>
        <v>400</v>
      </c>
      <c r="H19" s="96">
        <f t="shared" si="1"/>
        <v>2800</v>
      </c>
      <c r="I19" s="97">
        <v>12</v>
      </c>
      <c r="J19" s="98">
        <v>15</v>
      </c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200</v>
      </c>
      <c r="E20" s="93" t="s">
        <v>5</v>
      </c>
      <c r="F20" s="94" t="s">
        <v>53</v>
      </c>
      <c r="G20" s="95">
        <f t="shared" si="0"/>
        <v>200</v>
      </c>
      <c r="H20" s="96">
        <f t="shared" si="1"/>
        <v>3000</v>
      </c>
      <c r="I20" s="97">
        <v>4</v>
      </c>
      <c r="J20" s="98"/>
      <c r="K20" s="98" t="s">
        <v>25</v>
      </c>
      <c r="L20" s="100"/>
    </row>
    <row r="21" spans="1:12" ht="63" x14ac:dyDescent="0.25">
      <c r="A21" s="140"/>
      <c r="B21" s="49">
        <v>4</v>
      </c>
      <c r="C21" s="63" t="s">
        <v>3</v>
      </c>
      <c r="D21" s="65">
        <v>100</v>
      </c>
      <c r="E21" s="6" t="s">
        <v>4</v>
      </c>
      <c r="F21" s="94" t="s">
        <v>56</v>
      </c>
      <c r="G21" s="95">
        <f t="shared" si="0"/>
        <v>400</v>
      </c>
      <c r="H21" s="96">
        <f t="shared" si="1"/>
        <v>3400</v>
      </c>
      <c r="I21" s="97">
        <v>10</v>
      </c>
      <c r="J21" s="98">
        <v>15</v>
      </c>
      <c r="K21" s="98" t="s">
        <v>28</v>
      </c>
      <c r="L21" s="99" t="s">
        <v>17</v>
      </c>
    </row>
    <row r="22" spans="1:12" ht="15.75" x14ac:dyDescent="0.25">
      <c r="A22" s="140"/>
      <c r="B22" s="49">
        <v>1</v>
      </c>
      <c r="C22" s="63" t="s">
        <v>3</v>
      </c>
      <c r="D22" s="65">
        <v>200</v>
      </c>
      <c r="E22" s="6" t="s">
        <v>4</v>
      </c>
      <c r="F22" s="94" t="s">
        <v>53</v>
      </c>
      <c r="G22" s="95">
        <f t="shared" si="0"/>
        <v>200</v>
      </c>
      <c r="H22" s="96">
        <f t="shared" si="1"/>
        <v>3600</v>
      </c>
      <c r="I22" s="97">
        <v>4</v>
      </c>
      <c r="J22" s="98"/>
      <c r="K22" s="98" t="s">
        <v>25</v>
      </c>
      <c r="L22" s="99" t="s">
        <v>17</v>
      </c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3600</v>
      </c>
      <c r="I23" s="97"/>
      <c r="J23" s="98"/>
      <c r="K23" s="98"/>
      <c r="L23" s="99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3600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3600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3600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3600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3600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3600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3600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3600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200</v>
      </c>
      <c r="E34" s="6" t="s">
        <v>21</v>
      </c>
      <c r="F34" s="6" t="s">
        <v>35</v>
      </c>
      <c r="G34" s="43">
        <f t="shared" ref="G34:G35" si="3">B34*D34</f>
        <v>200</v>
      </c>
      <c r="H34" s="36">
        <f>H31+G34</f>
        <v>3800</v>
      </c>
      <c r="I34" s="37">
        <v>5</v>
      </c>
      <c r="J34" s="61"/>
      <c r="K34" s="61"/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104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120FD-326C-4D33-89BE-CA3E06290871}">
  <dimension ref="A1:L47"/>
  <sheetViews>
    <sheetView topLeftCell="A7" zoomScaleNormal="100" workbookViewId="0">
      <selection activeCell="I14" sqref="I14:L22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43843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1000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500</v>
      </c>
      <c r="E14" s="6" t="s">
        <v>50</v>
      </c>
      <c r="F14" s="10" t="s">
        <v>110</v>
      </c>
      <c r="G14" s="95">
        <f t="shared" ref="G14:G31" si="0">B14*D14</f>
        <v>500</v>
      </c>
      <c r="H14" s="96">
        <f>H11+G14</f>
        <v>1500</v>
      </c>
      <c r="I14" s="97">
        <v>10</v>
      </c>
      <c r="J14" s="98">
        <v>20</v>
      </c>
      <c r="K14" s="98" t="s">
        <v>28</v>
      </c>
      <c r="L14" s="99" t="s">
        <v>44</v>
      </c>
    </row>
    <row r="15" spans="1:12" ht="47.25" x14ac:dyDescent="0.25">
      <c r="A15" s="140"/>
      <c r="B15" s="90">
        <v>1</v>
      </c>
      <c r="C15" s="91" t="s">
        <v>3</v>
      </c>
      <c r="D15" s="92">
        <v>300</v>
      </c>
      <c r="E15" s="93" t="s">
        <v>7</v>
      </c>
      <c r="F15" s="94" t="s">
        <v>111</v>
      </c>
      <c r="G15" s="95">
        <f t="shared" si="0"/>
        <v>300</v>
      </c>
      <c r="H15" s="96">
        <f>H14+G15</f>
        <v>1800</v>
      </c>
      <c r="I15" s="97">
        <v>6</v>
      </c>
      <c r="J15" s="98"/>
      <c r="K15" s="98" t="s">
        <v>28</v>
      </c>
      <c r="L15" s="99" t="s">
        <v>17</v>
      </c>
    </row>
    <row r="16" spans="1:12" ht="15.75" x14ac:dyDescent="0.25">
      <c r="A16" s="140"/>
      <c r="B16" s="90">
        <v>1</v>
      </c>
      <c r="C16" s="91" t="s">
        <v>3</v>
      </c>
      <c r="D16" s="92">
        <v>150</v>
      </c>
      <c r="E16" s="93" t="s">
        <v>7</v>
      </c>
      <c r="F16" s="94" t="s">
        <v>112</v>
      </c>
      <c r="G16" s="95">
        <f t="shared" si="0"/>
        <v>150</v>
      </c>
      <c r="H16" s="96">
        <f>H15+G16</f>
        <v>1950</v>
      </c>
      <c r="I16" s="97">
        <v>3</v>
      </c>
      <c r="J16" s="98"/>
      <c r="K16" s="98" t="s">
        <v>25</v>
      </c>
      <c r="L16" s="100" t="s">
        <v>17</v>
      </c>
    </row>
    <row r="17" spans="1:12" ht="47.25" x14ac:dyDescent="0.25">
      <c r="A17" s="140"/>
      <c r="B17" s="90">
        <v>1</v>
      </c>
      <c r="C17" s="91" t="s">
        <v>3</v>
      </c>
      <c r="D17" s="92">
        <v>400</v>
      </c>
      <c r="E17" s="93" t="s">
        <v>6</v>
      </c>
      <c r="F17" s="94" t="s">
        <v>113</v>
      </c>
      <c r="G17" s="95">
        <f t="shared" si="0"/>
        <v>400</v>
      </c>
      <c r="H17" s="96">
        <f t="shared" ref="H17:H22" si="1">H16+G17</f>
        <v>2350</v>
      </c>
      <c r="I17" s="97">
        <v>10</v>
      </c>
      <c r="J17" s="98">
        <v>15</v>
      </c>
      <c r="K17" s="98" t="s">
        <v>28</v>
      </c>
      <c r="L17" s="100" t="s">
        <v>17</v>
      </c>
    </row>
    <row r="18" spans="1:12" ht="15.75" x14ac:dyDescent="0.25">
      <c r="A18" s="140"/>
      <c r="B18" s="49">
        <v>1</v>
      </c>
      <c r="C18" s="63" t="s">
        <v>3</v>
      </c>
      <c r="D18" s="65">
        <v>200</v>
      </c>
      <c r="E18" s="6" t="s">
        <v>6</v>
      </c>
      <c r="F18" s="94" t="s">
        <v>114</v>
      </c>
      <c r="G18" s="95">
        <f t="shared" si="0"/>
        <v>200</v>
      </c>
      <c r="H18" s="96">
        <f t="shared" si="1"/>
        <v>2550</v>
      </c>
      <c r="I18" s="97">
        <v>4</v>
      </c>
      <c r="J18" s="98"/>
      <c r="K18" s="98" t="s">
        <v>25</v>
      </c>
      <c r="L18" s="100" t="s">
        <v>17</v>
      </c>
    </row>
    <row r="19" spans="1:12" ht="47.25" x14ac:dyDescent="0.25">
      <c r="A19" s="140"/>
      <c r="B19" s="90">
        <v>1</v>
      </c>
      <c r="C19" s="91" t="s">
        <v>3</v>
      </c>
      <c r="D19" s="92">
        <v>200</v>
      </c>
      <c r="E19" s="93" t="s">
        <v>5</v>
      </c>
      <c r="F19" s="94" t="s">
        <v>115</v>
      </c>
      <c r="G19" s="95">
        <f t="shared" si="0"/>
        <v>200</v>
      </c>
      <c r="H19" s="96">
        <f t="shared" si="1"/>
        <v>2750</v>
      </c>
      <c r="I19" s="97">
        <v>5</v>
      </c>
      <c r="J19" s="98">
        <v>15</v>
      </c>
      <c r="K19" s="98" t="s">
        <v>28</v>
      </c>
      <c r="L19" s="100"/>
    </row>
    <row r="20" spans="1:12" ht="15.75" x14ac:dyDescent="0.25">
      <c r="A20" s="140"/>
      <c r="B20" s="90">
        <v>1</v>
      </c>
      <c r="C20" s="91" t="s">
        <v>3</v>
      </c>
      <c r="D20" s="92">
        <v>200</v>
      </c>
      <c r="E20" s="93" t="s">
        <v>5</v>
      </c>
      <c r="F20" s="94" t="s">
        <v>114</v>
      </c>
      <c r="G20" s="95">
        <f t="shared" si="0"/>
        <v>200</v>
      </c>
      <c r="H20" s="96">
        <f t="shared" si="1"/>
        <v>2950</v>
      </c>
      <c r="I20" s="97">
        <v>5</v>
      </c>
      <c r="J20" s="98"/>
      <c r="K20" s="98" t="s">
        <v>25</v>
      </c>
      <c r="L20" s="100"/>
    </row>
    <row r="21" spans="1:12" ht="47.25" x14ac:dyDescent="0.25">
      <c r="A21" s="140"/>
      <c r="B21" s="49">
        <v>4</v>
      </c>
      <c r="C21" s="63" t="s">
        <v>3</v>
      </c>
      <c r="D21" s="65">
        <v>100</v>
      </c>
      <c r="E21" s="6" t="s">
        <v>4</v>
      </c>
      <c r="F21" s="94" t="s">
        <v>116</v>
      </c>
      <c r="G21" s="95">
        <f t="shared" si="0"/>
        <v>400</v>
      </c>
      <c r="H21" s="96">
        <f t="shared" si="1"/>
        <v>3350</v>
      </c>
      <c r="I21" s="97">
        <v>10</v>
      </c>
      <c r="J21" s="98">
        <v>15</v>
      </c>
      <c r="K21" s="98" t="s">
        <v>28</v>
      </c>
      <c r="L21" s="99"/>
    </row>
    <row r="22" spans="1:12" ht="15.75" x14ac:dyDescent="0.25">
      <c r="A22" s="140"/>
      <c r="B22" s="49">
        <v>1</v>
      </c>
      <c r="C22" s="63" t="s">
        <v>3</v>
      </c>
      <c r="D22" s="65">
        <v>200</v>
      </c>
      <c r="E22" s="6" t="s">
        <v>4</v>
      </c>
      <c r="F22" s="94" t="s">
        <v>114</v>
      </c>
      <c r="G22" s="95">
        <f t="shared" si="0"/>
        <v>200</v>
      </c>
      <c r="H22" s="96">
        <f t="shared" si="1"/>
        <v>3550</v>
      </c>
      <c r="I22" s="97">
        <v>4</v>
      </c>
      <c r="J22" s="98"/>
      <c r="K22" s="98" t="s">
        <v>25</v>
      </c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3550</v>
      </c>
      <c r="I23" s="97"/>
      <c r="J23" s="98"/>
      <c r="K23" s="98"/>
      <c r="L23" s="99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3550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3550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3550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3550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3550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3550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3550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3550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3800</v>
      </c>
      <c r="I34" s="37">
        <v>8</v>
      </c>
      <c r="J34" s="61"/>
      <c r="K34" s="61"/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103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81C8B-9B0E-4E02-A120-614F090BF830}">
  <dimension ref="A1:L47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43845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46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1000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500</v>
      </c>
      <c r="E14" s="6" t="s">
        <v>50</v>
      </c>
      <c r="F14" s="10" t="s">
        <v>110</v>
      </c>
      <c r="G14" s="95">
        <f t="shared" ref="G14:G31" si="0">B14*D14</f>
        <v>500</v>
      </c>
      <c r="H14" s="96">
        <f>H11+G14</f>
        <v>1500</v>
      </c>
      <c r="I14" s="97">
        <v>10</v>
      </c>
      <c r="J14" s="98">
        <v>20</v>
      </c>
      <c r="K14" s="98" t="s">
        <v>28</v>
      </c>
      <c r="L14" s="99" t="s">
        <v>44</v>
      </c>
    </row>
    <row r="15" spans="1:12" ht="31.5" x14ac:dyDescent="0.25">
      <c r="A15" s="140"/>
      <c r="B15" s="90">
        <v>1</v>
      </c>
      <c r="C15" s="91" t="s">
        <v>3</v>
      </c>
      <c r="D15" s="92">
        <v>100</v>
      </c>
      <c r="E15" s="93" t="s">
        <v>7</v>
      </c>
      <c r="F15" s="94" t="s">
        <v>117</v>
      </c>
      <c r="G15" s="95">
        <f t="shared" si="0"/>
        <v>100</v>
      </c>
      <c r="H15" s="96">
        <f>H14+G15</f>
        <v>1600</v>
      </c>
      <c r="I15" s="97">
        <v>3</v>
      </c>
      <c r="J15" s="98"/>
      <c r="K15" s="98" t="s">
        <v>28</v>
      </c>
      <c r="L15" s="99"/>
    </row>
    <row r="16" spans="1:12" ht="15.75" x14ac:dyDescent="0.25">
      <c r="A16" s="140"/>
      <c r="B16" s="90">
        <v>4</v>
      </c>
      <c r="C16" s="91" t="s">
        <v>3</v>
      </c>
      <c r="D16" s="92">
        <v>50</v>
      </c>
      <c r="E16" s="93" t="s">
        <v>7</v>
      </c>
      <c r="F16" s="94" t="s">
        <v>118</v>
      </c>
      <c r="G16" s="95">
        <f t="shared" si="0"/>
        <v>200</v>
      </c>
      <c r="H16" s="96">
        <f>H15+G16</f>
        <v>1800</v>
      </c>
      <c r="I16" s="97">
        <v>5</v>
      </c>
      <c r="J16" s="98">
        <v>30</v>
      </c>
      <c r="K16" s="98" t="s">
        <v>25</v>
      </c>
      <c r="L16" s="100"/>
    </row>
    <row r="17" spans="1:12" ht="47.25" x14ac:dyDescent="0.25">
      <c r="A17" s="140"/>
      <c r="B17" s="90">
        <v>1</v>
      </c>
      <c r="C17" s="91" t="s">
        <v>3</v>
      </c>
      <c r="D17" s="92">
        <v>150</v>
      </c>
      <c r="E17" s="93" t="s">
        <v>6</v>
      </c>
      <c r="F17" s="94" t="s">
        <v>119</v>
      </c>
      <c r="G17" s="95">
        <f t="shared" si="0"/>
        <v>150</v>
      </c>
      <c r="H17" s="96">
        <f t="shared" ref="H17:H22" si="1">H16+G17</f>
        <v>1950</v>
      </c>
      <c r="I17" s="97">
        <v>3</v>
      </c>
      <c r="J17" s="98"/>
      <c r="K17" s="98" t="s">
        <v>28</v>
      </c>
      <c r="L17" s="100"/>
    </row>
    <row r="18" spans="1:12" ht="15.75" x14ac:dyDescent="0.25">
      <c r="A18" s="140"/>
      <c r="B18" s="49">
        <v>3</v>
      </c>
      <c r="C18" s="63" t="s">
        <v>3</v>
      </c>
      <c r="D18" s="65">
        <v>100</v>
      </c>
      <c r="E18" s="6" t="s">
        <v>6</v>
      </c>
      <c r="F18" s="94" t="s">
        <v>120</v>
      </c>
      <c r="G18" s="95">
        <f t="shared" si="0"/>
        <v>300</v>
      </c>
      <c r="H18" s="96">
        <f t="shared" si="1"/>
        <v>2250</v>
      </c>
      <c r="I18" s="97">
        <v>6</v>
      </c>
      <c r="J18" s="98">
        <v>20</v>
      </c>
      <c r="K18" s="98" t="s">
        <v>25</v>
      </c>
      <c r="L18" s="100"/>
    </row>
    <row r="19" spans="1:12" ht="47.25" x14ac:dyDescent="0.25">
      <c r="A19" s="140"/>
      <c r="B19" s="90">
        <v>1</v>
      </c>
      <c r="C19" s="91" t="s">
        <v>3</v>
      </c>
      <c r="D19" s="92">
        <v>150</v>
      </c>
      <c r="E19" s="93" t="s">
        <v>5</v>
      </c>
      <c r="F19" s="94" t="s">
        <v>121</v>
      </c>
      <c r="G19" s="95">
        <f t="shared" si="0"/>
        <v>150</v>
      </c>
      <c r="H19" s="96">
        <f t="shared" si="1"/>
        <v>2400</v>
      </c>
      <c r="I19" s="97">
        <v>3</v>
      </c>
      <c r="J19" s="98"/>
      <c r="K19" s="98" t="s">
        <v>28</v>
      </c>
      <c r="L19" s="100"/>
    </row>
    <row r="20" spans="1:12" ht="15.75" x14ac:dyDescent="0.25">
      <c r="A20" s="140"/>
      <c r="B20" s="90">
        <v>3</v>
      </c>
      <c r="C20" s="91" t="s">
        <v>3</v>
      </c>
      <c r="D20" s="92">
        <v>100</v>
      </c>
      <c r="E20" s="93" t="s">
        <v>5</v>
      </c>
      <c r="F20" s="94" t="s">
        <v>120</v>
      </c>
      <c r="G20" s="95">
        <f t="shared" si="0"/>
        <v>300</v>
      </c>
      <c r="H20" s="96">
        <f t="shared" si="1"/>
        <v>2700</v>
      </c>
      <c r="I20" s="97">
        <v>8</v>
      </c>
      <c r="J20" s="98"/>
      <c r="K20" s="98" t="s">
        <v>25</v>
      </c>
      <c r="L20" s="100"/>
    </row>
    <row r="21" spans="1:12" ht="47.25" x14ac:dyDescent="0.25">
      <c r="A21" s="140"/>
      <c r="B21" s="49">
        <v>1</v>
      </c>
      <c r="C21" s="63" t="s">
        <v>3</v>
      </c>
      <c r="D21" s="65">
        <v>150</v>
      </c>
      <c r="E21" s="6" t="s">
        <v>4</v>
      </c>
      <c r="F21" s="94" t="s">
        <v>122</v>
      </c>
      <c r="G21" s="95">
        <f t="shared" si="0"/>
        <v>150</v>
      </c>
      <c r="H21" s="96">
        <f t="shared" si="1"/>
        <v>2850</v>
      </c>
      <c r="I21" s="97">
        <v>3</v>
      </c>
      <c r="J21" s="98"/>
      <c r="K21" s="98" t="s">
        <v>28</v>
      </c>
      <c r="L21" s="99"/>
    </row>
    <row r="22" spans="1:12" ht="15.75" x14ac:dyDescent="0.25">
      <c r="A22" s="140"/>
      <c r="B22" s="49">
        <v>3</v>
      </c>
      <c r="C22" s="63" t="s">
        <v>3</v>
      </c>
      <c r="D22" s="65">
        <v>100</v>
      </c>
      <c r="E22" s="6" t="s">
        <v>4</v>
      </c>
      <c r="F22" s="94" t="s">
        <v>120</v>
      </c>
      <c r="G22" s="95">
        <f t="shared" si="0"/>
        <v>300</v>
      </c>
      <c r="H22" s="96">
        <f t="shared" si="1"/>
        <v>3150</v>
      </c>
      <c r="I22" s="97">
        <v>6</v>
      </c>
      <c r="J22" s="98">
        <v>20</v>
      </c>
      <c r="K22" s="98" t="s">
        <v>25</v>
      </c>
      <c r="L22" s="99"/>
    </row>
    <row r="23" spans="1:12" ht="15.75" x14ac:dyDescent="0.25">
      <c r="A23" s="140"/>
      <c r="B23" s="90">
        <v>1</v>
      </c>
      <c r="C23" s="91" t="s">
        <v>3</v>
      </c>
      <c r="D23" s="92">
        <v>200</v>
      </c>
      <c r="E23" s="93" t="s">
        <v>19</v>
      </c>
      <c r="F23" s="94" t="s">
        <v>27</v>
      </c>
      <c r="G23" s="95">
        <f t="shared" si="0"/>
        <v>200</v>
      </c>
      <c r="H23" s="96">
        <f>H22+G23</f>
        <v>3350</v>
      </c>
      <c r="I23" s="97">
        <v>5</v>
      </c>
      <c r="J23" s="98">
        <v>30</v>
      </c>
      <c r="K23" s="98" t="s">
        <v>27</v>
      </c>
      <c r="L23" s="99"/>
    </row>
    <row r="24" spans="1:12" ht="15.75" x14ac:dyDescent="0.25">
      <c r="A24" s="140"/>
      <c r="B24" s="90">
        <v>2</v>
      </c>
      <c r="C24" s="91" t="s">
        <v>3</v>
      </c>
      <c r="D24" s="92">
        <v>100</v>
      </c>
      <c r="E24" s="93" t="s">
        <v>19</v>
      </c>
      <c r="F24" s="94" t="s">
        <v>123</v>
      </c>
      <c r="G24" s="95">
        <f t="shared" si="0"/>
        <v>200</v>
      </c>
      <c r="H24" s="96">
        <f>H23+G24</f>
        <v>3550</v>
      </c>
      <c r="I24" s="97">
        <v>6</v>
      </c>
      <c r="J24" s="98">
        <v>20</v>
      </c>
      <c r="K24" s="98" t="s">
        <v>25</v>
      </c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3550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3550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3550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3550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3550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3550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3550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250</v>
      </c>
      <c r="E34" s="6" t="s">
        <v>21</v>
      </c>
      <c r="F34" s="6" t="s">
        <v>35</v>
      </c>
      <c r="G34" s="43">
        <f t="shared" ref="G34:G35" si="3">B34*D34</f>
        <v>250</v>
      </c>
      <c r="H34" s="36">
        <f>H31+G34</f>
        <v>3800</v>
      </c>
      <c r="I34" s="37">
        <v>8</v>
      </c>
      <c r="J34" s="61"/>
      <c r="K34" s="61"/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3800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3800</v>
      </c>
      <c r="I36" s="143">
        <f>SUM(I8:I35)</f>
        <v>104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3800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8ECF-4ED0-4E3C-92CC-31B9691CE4BA}">
  <dimension ref="A1:L47"/>
  <sheetViews>
    <sheetView zoomScaleNormal="100" workbookViewId="0">
      <selection sqref="A1:L38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43847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129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500</v>
      </c>
      <c r="E10" s="6" t="s">
        <v>21</v>
      </c>
      <c r="F10" s="6" t="s">
        <v>48</v>
      </c>
      <c r="G10" s="43">
        <f>B10*D10</f>
        <v>500</v>
      </c>
      <c r="H10" s="36">
        <f>G10</f>
        <v>500</v>
      </c>
      <c r="I10" s="37">
        <v>10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500</v>
      </c>
      <c r="E11" s="6" t="s">
        <v>37</v>
      </c>
      <c r="F11" s="10" t="s">
        <v>47</v>
      </c>
      <c r="G11" s="43">
        <f>B11*D11</f>
        <v>500</v>
      </c>
      <c r="H11" s="36">
        <f>H10+G11</f>
        <v>1000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400</v>
      </c>
      <c r="E14" s="6" t="s">
        <v>50</v>
      </c>
      <c r="F14" s="10" t="s">
        <v>126</v>
      </c>
      <c r="G14" s="95">
        <f t="shared" ref="G14:G31" si="0">B14*D14</f>
        <v>400</v>
      </c>
      <c r="H14" s="96">
        <f>H11+G14</f>
        <v>1400</v>
      </c>
      <c r="I14" s="97">
        <v>10</v>
      </c>
      <c r="J14" s="98">
        <v>10</v>
      </c>
      <c r="K14" s="98" t="s">
        <v>28</v>
      </c>
      <c r="L14" s="99" t="s">
        <v>44</v>
      </c>
    </row>
    <row r="15" spans="1:12" ht="15.75" x14ac:dyDescent="0.25">
      <c r="A15" s="140"/>
      <c r="B15" s="90">
        <v>1</v>
      </c>
      <c r="C15" s="91" t="s">
        <v>3</v>
      </c>
      <c r="D15" s="92">
        <v>100</v>
      </c>
      <c r="E15" s="93" t="s">
        <v>21</v>
      </c>
      <c r="F15" s="94" t="s">
        <v>124</v>
      </c>
      <c r="G15" s="95">
        <f t="shared" si="0"/>
        <v>100</v>
      </c>
      <c r="H15" s="96">
        <f>H14+G15</f>
        <v>1500</v>
      </c>
      <c r="I15" s="97">
        <v>3</v>
      </c>
      <c r="J15" s="98"/>
      <c r="K15" s="98" t="s">
        <v>26</v>
      </c>
      <c r="L15" s="100" t="s">
        <v>125</v>
      </c>
    </row>
    <row r="16" spans="1:12" ht="31.5" x14ac:dyDescent="0.25">
      <c r="A16" s="140"/>
      <c r="B16" s="90">
        <v>4</v>
      </c>
      <c r="C16" s="91" t="s">
        <v>3</v>
      </c>
      <c r="D16" s="92">
        <v>50</v>
      </c>
      <c r="E16" s="93" t="s">
        <v>19</v>
      </c>
      <c r="F16" s="94" t="s">
        <v>127</v>
      </c>
      <c r="G16" s="95">
        <f t="shared" si="0"/>
        <v>200</v>
      </c>
      <c r="H16" s="96">
        <f>H15+G16</f>
        <v>1700</v>
      </c>
      <c r="I16" s="97">
        <v>5</v>
      </c>
      <c r="J16" s="98">
        <v>10</v>
      </c>
      <c r="K16" s="98" t="s">
        <v>28</v>
      </c>
      <c r="L16" s="100"/>
    </row>
    <row r="17" spans="1:12" ht="31.5" x14ac:dyDescent="0.25">
      <c r="A17" s="140"/>
      <c r="B17" s="90">
        <v>4</v>
      </c>
      <c r="C17" s="91" t="s">
        <v>3</v>
      </c>
      <c r="D17" s="92">
        <v>50</v>
      </c>
      <c r="E17" s="93" t="s">
        <v>19</v>
      </c>
      <c r="F17" s="94" t="s">
        <v>128</v>
      </c>
      <c r="G17" s="95">
        <f t="shared" si="0"/>
        <v>200</v>
      </c>
      <c r="H17" s="96">
        <f t="shared" ref="H17:H22" si="1">H16+G17</f>
        <v>1900</v>
      </c>
      <c r="I17" s="97">
        <v>5</v>
      </c>
      <c r="J17" s="98">
        <v>10</v>
      </c>
      <c r="K17" s="98" t="s">
        <v>28</v>
      </c>
      <c r="L17" s="100"/>
    </row>
    <row r="18" spans="1:12" ht="47.25" x14ac:dyDescent="0.25">
      <c r="A18" s="140"/>
      <c r="B18" s="90">
        <v>3</v>
      </c>
      <c r="C18" s="91" t="s">
        <v>3</v>
      </c>
      <c r="D18" s="92">
        <v>50</v>
      </c>
      <c r="E18" s="93" t="s">
        <v>5</v>
      </c>
      <c r="F18" s="94" t="s">
        <v>121</v>
      </c>
      <c r="G18" s="95">
        <f t="shared" si="0"/>
        <v>150</v>
      </c>
      <c r="H18" s="96">
        <f t="shared" si="1"/>
        <v>2050</v>
      </c>
      <c r="I18" s="97">
        <v>5</v>
      </c>
      <c r="J18" s="98"/>
      <c r="K18" s="98" t="s">
        <v>28</v>
      </c>
      <c r="L18" s="100"/>
    </row>
    <row r="19" spans="1:12" ht="15.75" x14ac:dyDescent="0.25">
      <c r="A19" s="140"/>
      <c r="B19" s="90">
        <v>2</v>
      </c>
      <c r="C19" s="91" t="s">
        <v>3</v>
      </c>
      <c r="D19" s="92">
        <v>100</v>
      </c>
      <c r="E19" s="93" t="s">
        <v>7</v>
      </c>
      <c r="F19" s="94" t="s">
        <v>53</v>
      </c>
      <c r="G19" s="95">
        <f t="shared" si="0"/>
        <v>200</v>
      </c>
      <c r="H19" s="96">
        <f t="shared" si="1"/>
        <v>2250</v>
      </c>
      <c r="I19" s="97">
        <v>4</v>
      </c>
      <c r="J19" s="98">
        <v>30</v>
      </c>
      <c r="K19" s="98" t="s">
        <v>25</v>
      </c>
      <c r="L19" s="100"/>
    </row>
    <row r="20" spans="1:12" ht="15.75" x14ac:dyDescent="0.25">
      <c r="A20" s="140"/>
      <c r="B20" s="49">
        <v>2</v>
      </c>
      <c r="C20" s="63" t="s">
        <v>3</v>
      </c>
      <c r="D20" s="65">
        <v>150</v>
      </c>
      <c r="E20" s="6" t="s">
        <v>6</v>
      </c>
      <c r="F20" s="94" t="s">
        <v>53</v>
      </c>
      <c r="G20" s="95">
        <f t="shared" si="0"/>
        <v>300</v>
      </c>
      <c r="H20" s="96">
        <f t="shared" si="1"/>
        <v>2550</v>
      </c>
      <c r="I20" s="97">
        <v>6</v>
      </c>
      <c r="J20" s="98">
        <v>30</v>
      </c>
      <c r="K20" s="98" t="s">
        <v>25</v>
      </c>
      <c r="L20" s="100"/>
    </row>
    <row r="21" spans="1:12" ht="15.75" x14ac:dyDescent="0.25">
      <c r="A21" s="140"/>
      <c r="B21" s="90">
        <v>2</v>
      </c>
      <c r="C21" s="91" t="s">
        <v>3</v>
      </c>
      <c r="D21" s="92">
        <v>150</v>
      </c>
      <c r="E21" s="93" t="s">
        <v>5</v>
      </c>
      <c r="F21" s="94" t="s">
        <v>53</v>
      </c>
      <c r="G21" s="95">
        <f t="shared" si="0"/>
        <v>300</v>
      </c>
      <c r="H21" s="96">
        <f t="shared" si="1"/>
        <v>2850</v>
      </c>
      <c r="I21" s="97">
        <v>6</v>
      </c>
      <c r="J21" s="98">
        <v>30</v>
      </c>
      <c r="K21" s="98" t="s">
        <v>25</v>
      </c>
      <c r="L21" s="99"/>
    </row>
    <row r="22" spans="1:12" ht="15.75" x14ac:dyDescent="0.25">
      <c r="A22" s="140"/>
      <c r="B22" s="90">
        <v>2</v>
      </c>
      <c r="C22" s="91" t="s">
        <v>3</v>
      </c>
      <c r="D22" s="92">
        <v>150</v>
      </c>
      <c r="E22" s="93" t="s">
        <v>4</v>
      </c>
      <c r="F22" s="94" t="s">
        <v>53</v>
      </c>
      <c r="G22" s="95">
        <f t="shared" si="0"/>
        <v>300</v>
      </c>
      <c r="H22" s="96">
        <f t="shared" si="1"/>
        <v>3150</v>
      </c>
      <c r="I22" s="97">
        <v>6</v>
      </c>
      <c r="J22" s="98">
        <v>30</v>
      </c>
      <c r="K22" s="98" t="s">
        <v>25</v>
      </c>
      <c r="L22" s="99"/>
    </row>
    <row r="23" spans="1:12" ht="15.75" x14ac:dyDescent="0.25">
      <c r="A23" s="140"/>
      <c r="B23" s="90">
        <v>1</v>
      </c>
      <c r="C23" s="91" t="s">
        <v>3</v>
      </c>
      <c r="D23" s="92">
        <v>100</v>
      </c>
      <c r="E23" s="93" t="s">
        <v>21</v>
      </c>
      <c r="F23" s="94" t="s">
        <v>124</v>
      </c>
      <c r="G23" s="95">
        <f t="shared" si="0"/>
        <v>100</v>
      </c>
      <c r="H23" s="96">
        <f>H22+G23</f>
        <v>3250</v>
      </c>
      <c r="I23" s="97">
        <v>3</v>
      </c>
      <c r="J23" s="98"/>
      <c r="K23" s="98" t="s">
        <v>26</v>
      </c>
      <c r="L23" s="100" t="s">
        <v>125</v>
      </c>
    </row>
    <row r="24" spans="1:12" ht="15.75" x14ac:dyDescent="0.25">
      <c r="A24" s="140"/>
      <c r="B24" s="90">
        <v>1</v>
      </c>
      <c r="C24" s="91" t="s">
        <v>3</v>
      </c>
      <c r="D24" s="92">
        <v>200</v>
      </c>
      <c r="E24" s="93" t="s">
        <v>19</v>
      </c>
      <c r="F24" s="94" t="s">
        <v>53</v>
      </c>
      <c r="G24" s="95">
        <f t="shared" si="0"/>
        <v>200</v>
      </c>
      <c r="H24" s="96">
        <f>H23+G24</f>
        <v>3450</v>
      </c>
      <c r="I24" s="97">
        <v>5</v>
      </c>
      <c r="J24" s="98">
        <v>20</v>
      </c>
      <c r="K24" s="98" t="s">
        <v>25</v>
      </c>
      <c r="L24" s="99"/>
    </row>
    <row r="25" spans="1:12" ht="15.75" x14ac:dyDescent="0.25">
      <c r="A25" s="140"/>
      <c r="B25" s="90">
        <v>1</v>
      </c>
      <c r="C25" s="91" t="s">
        <v>3</v>
      </c>
      <c r="D25" s="92">
        <v>100</v>
      </c>
      <c r="E25" s="93" t="s">
        <v>19</v>
      </c>
      <c r="F25" s="94" t="s">
        <v>53</v>
      </c>
      <c r="G25" s="95">
        <f t="shared" si="0"/>
        <v>100</v>
      </c>
      <c r="H25" s="96">
        <f>H24+G25</f>
        <v>3550</v>
      </c>
      <c r="I25" s="97">
        <v>3</v>
      </c>
      <c r="J25" s="98"/>
      <c r="K25" s="98" t="s">
        <v>25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3550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3550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3550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3550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3550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3550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150</v>
      </c>
      <c r="E34" s="6" t="s">
        <v>21</v>
      </c>
      <c r="F34" s="6" t="s">
        <v>35</v>
      </c>
      <c r="G34" s="43">
        <f t="shared" ref="G34:G35" si="3">B34*D34</f>
        <v>150</v>
      </c>
      <c r="H34" s="36">
        <f>H31+G34</f>
        <v>3700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3700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3700</v>
      </c>
      <c r="I36" s="143">
        <f>SUM(I8:I35)</f>
        <v>102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3700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B45B-3B4C-44CF-97E9-87386766A98C}">
  <dimension ref="A1:L47"/>
  <sheetViews>
    <sheetView zoomScaleNormal="100" workbookViewId="0">
      <selection activeCell="C25" sqref="C2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43850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130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400</v>
      </c>
      <c r="E10" s="6" t="s">
        <v>21</v>
      </c>
      <c r="F10" s="6" t="s">
        <v>48</v>
      </c>
      <c r="G10" s="43">
        <f>B10*D10</f>
        <v>400</v>
      </c>
      <c r="H10" s="36">
        <f>G10</f>
        <v>400</v>
      </c>
      <c r="I10" s="37">
        <v>10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400</v>
      </c>
      <c r="E11" s="6" t="s">
        <v>37</v>
      </c>
      <c r="F11" s="10" t="s">
        <v>131</v>
      </c>
      <c r="G11" s="43">
        <f>B11*D11</f>
        <v>400</v>
      </c>
      <c r="H11" s="36">
        <f>H10+G11</f>
        <v>800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15.75" x14ac:dyDescent="0.25">
      <c r="A14" s="140"/>
      <c r="B14" s="49">
        <v>1</v>
      </c>
      <c r="C14" s="63" t="s">
        <v>3</v>
      </c>
      <c r="D14" s="65">
        <v>300</v>
      </c>
      <c r="E14" s="6" t="s">
        <v>50</v>
      </c>
      <c r="F14" s="10" t="s">
        <v>132</v>
      </c>
      <c r="G14" s="95">
        <f t="shared" ref="G14:G31" si="0">B14*D14</f>
        <v>300</v>
      </c>
      <c r="H14" s="96">
        <f>H11+G14</f>
        <v>1100</v>
      </c>
      <c r="I14" s="97">
        <v>10</v>
      </c>
      <c r="J14" s="98">
        <v>10</v>
      </c>
      <c r="K14" s="98" t="s">
        <v>28</v>
      </c>
      <c r="L14" s="99" t="s">
        <v>44</v>
      </c>
    </row>
    <row r="15" spans="1:12" ht="15.75" x14ac:dyDescent="0.25">
      <c r="A15" s="140"/>
      <c r="B15" s="90">
        <v>1</v>
      </c>
      <c r="C15" s="91" t="s">
        <v>3</v>
      </c>
      <c r="D15" s="92">
        <v>100</v>
      </c>
      <c r="E15" s="93" t="s">
        <v>21</v>
      </c>
      <c r="F15" s="94" t="s">
        <v>124</v>
      </c>
      <c r="G15" s="95">
        <f t="shared" si="0"/>
        <v>100</v>
      </c>
      <c r="H15" s="96">
        <f>H14+G15</f>
        <v>1200</v>
      </c>
      <c r="I15" s="97">
        <v>3</v>
      </c>
      <c r="J15" s="98"/>
      <c r="K15" s="98" t="s">
        <v>26</v>
      </c>
      <c r="L15" s="100" t="s">
        <v>125</v>
      </c>
    </row>
    <row r="16" spans="1:12" ht="31.5" x14ac:dyDescent="0.25">
      <c r="A16" s="140"/>
      <c r="B16" s="90">
        <v>4</v>
      </c>
      <c r="C16" s="91" t="s">
        <v>3</v>
      </c>
      <c r="D16" s="92">
        <v>50</v>
      </c>
      <c r="E16" s="93" t="s">
        <v>19</v>
      </c>
      <c r="F16" s="94" t="s">
        <v>127</v>
      </c>
      <c r="G16" s="95">
        <f t="shared" si="0"/>
        <v>200</v>
      </c>
      <c r="H16" s="96">
        <f>H15+G16</f>
        <v>1400</v>
      </c>
      <c r="I16" s="97">
        <v>5</v>
      </c>
      <c r="J16" s="98">
        <v>10</v>
      </c>
      <c r="K16" s="98" t="s">
        <v>28</v>
      </c>
      <c r="L16" s="100"/>
    </row>
    <row r="17" spans="1:12" ht="31.5" x14ac:dyDescent="0.25">
      <c r="A17" s="140"/>
      <c r="B17" s="90">
        <v>4</v>
      </c>
      <c r="C17" s="91" t="s">
        <v>3</v>
      </c>
      <c r="D17" s="92">
        <v>50</v>
      </c>
      <c r="E17" s="93" t="s">
        <v>19</v>
      </c>
      <c r="F17" s="94" t="s">
        <v>128</v>
      </c>
      <c r="G17" s="95">
        <f t="shared" si="0"/>
        <v>200</v>
      </c>
      <c r="H17" s="96">
        <f t="shared" ref="H17:H22" si="1">H16+G17</f>
        <v>1600</v>
      </c>
      <c r="I17" s="97">
        <v>5</v>
      </c>
      <c r="J17" s="98">
        <v>10</v>
      </c>
      <c r="K17" s="98" t="s">
        <v>28</v>
      </c>
      <c r="L17" s="100"/>
    </row>
    <row r="18" spans="1:12" ht="47.25" x14ac:dyDescent="0.25">
      <c r="A18" s="140"/>
      <c r="B18" s="90">
        <v>3</v>
      </c>
      <c r="C18" s="91" t="s">
        <v>3</v>
      </c>
      <c r="D18" s="92">
        <v>50</v>
      </c>
      <c r="E18" s="93" t="s">
        <v>5</v>
      </c>
      <c r="F18" s="94" t="s">
        <v>121</v>
      </c>
      <c r="G18" s="95">
        <f t="shared" si="0"/>
        <v>150</v>
      </c>
      <c r="H18" s="96">
        <f t="shared" si="1"/>
        <v>1750</v>
      </c>
      <c r="I18" s="97">
        <v>5</v>
      </c>
      <c r="J18" s="98"/>
      <c r="K18" s="98" t="s">
        <v>28</v>
      </c>
      <c r="L18" s="100"/>
    </row>
    <row r="19" spans="1:12" ht="15.75" x14ac:dyDescent="0.25">
      <c r="A19" s="140"/>
      <c r="B19" s="90">
        <v>2</v>
      </c>
      <c r="C19" s="91" t="s">
        <v>3</v>
      </c>
      <c r="D19" s="92">
        <v>100</v>
      </c>
      <c r="E19" s="93" t="s">
        <v>7</v>
      </c>
      <c r="F19" s="94" t="s">
        <v>53</v>
      </c>
      <c r="G19" s="95">
        <f t="shared" si="0"/>
        <v>200</v>
      </c>
      <c r="H19" s="96">
        <f t="shared" si="1"/>
        <v>1950</v>
      </c>
      <c r="I19" s="97">
        <v>4</v>
      </c>
      <c r="J19" s="98">
        <v>30</v>
      </c>
      <c r="K19" s="98" t="s">
        <v>25</v>
      </c>
      <c r="L19" s="100"/>
    </row>
    <row r="20" spans="1:12" ht="15.75" x14ac:dyDescent="0.25">
      <c r="A20" s="140"/>
      <c r="B20" s="49">
        <v>2</v>
      </c>
      <c r="C20" s="63" t="s">
        <v>3</v>
      </c>
      <c r="D20" s="65">
        <v>100</v>
      </c>
      <c r="E20" s="6" t="s">
        <v>6</v>
      </c>
      <c r="F20" s="94" t="s">
        <v>53</v>
      </c>
      <c r="G20" s="95">
        <f t="shared" si="0"/>
        <v>200</v>
      </c>
      <c r="H20" s="96">
        <f t="shared" si="1"/>
        <v>2150</v>
      </c>
      <c r="I20" s="97">
        <v>6</v>
      </c>
      <c r="J20" s="98">
        <v>30</v>
      </c>
      <c r="K20" s="98" t="s">
        <v>25</v>
      </c>
      <c r="L20" s="100"/>
    </row>
    <row r="21" spans="1:12" ht="15.75" x14ac:dyDescent="0.25">
      <c r="A21" s="140"/>
      <c r="B21" s="90">
        <v>2</v>
      </c>
      <c r="C21" s="91" t="s">
        <v>3</v>
      </c>
      <c r="D21" s="92">
        <v>100</v>
      </c>
      <c r="E21" s="93" t="s">
        <v>5</v>
      </c>
      <c r="F21" s="94" t="s">
        <v>53</v>
      </c>
      <c r="G21" s="95">
        <f t="shared" si="0"/>
        <v>200</v>
      </c>
      <c r="H21" s="96">
        <f t="shared" si="1"/>
        <v>2350</v>
      </c>
      <c r="I21" s="97">
        <v>6</v>
      </c>
      <c r="J21" s="98">
        <v>30</v>
      </c>
      <c r="K21" s="98" t="s">
        <v>25</v>
      </c>
      <c r="L21" s="99"/>
    </row>
    <row r="22" spans="1:12" ht="15.75" x14ac:dyDescent="0.25">
      <c r="A22" s="140"/>
      <c r="B22" s="90">
        <v>2</v>
      </c>
      <c r="C22" s="91" t="s">
        <v>3</v>
      </c>
      <c r="D22" s="92">
        <v>100</v>
      </c>
      <c r="E22" s="93" t="s">
        <v>4</v>
      </c>
      <c r="F22" s="94" t="s">
        <v>53</v>
      </c>
      <c r="G22" s="95">
        <f t="shared" si="0"/>
        <v>200</v>
      </c>
      <c r="H22" s="96">
        <f t="shared" si="1"/>
        <v>2550</v>
      </c>
      <c r="I22" s="97">
        <v>6</v>
      </c>
      <c r="J22" s="98">
        <v>30</v>
      </c>
      <c r="K22" s="98" t="s">
        <v>25</v>
      </c>
      <c r="L22" s="99"/>
    </row>
    <row r="23" spans="1:12" ht="15.75" x14ac:dyDescent="0.25">
      <c r="A23" s="140"/>
      <c r="B23" s="90">
        <v>1</v>
      </c>
      <c r="C23" s="91" t="s">
        <v>3</v>
      </c>
      <c r="D23" s="92">
        <v>100</v>
      </c>
      <c r="E23" s="93" t="s">
        <v>21</v>
      </c>
      <c r="F23" s="94" t="s">
        <v>124</v>
      </c>
      <c r="G23" s="95">
        <f t="shared" si="0"/>
        <v>100</v>
      </c>
      <c r="H23" s="96">
        <f>H22+G23</f>
        <v>2650</v>
      </c>
      <c r="I23" s="97">
        <v>3</v>
      </c>
      <c r="J23" s="98"/>
      <c r="K23" s="98" t="s">
        <v>26</v>
      </c>
      <c r="L23" s="100" t="s">
        <v>125</v>
      </c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2650</v>
      </c>
      <c r="I24" s="97">
        <v>5</v>
      </c>
      <c r="J24" s="98">
        <v>20</v>
      </c>
      <c r="K24" s="98" t="s">
        <v>25</v>
      </c>
      <c r="L24" s="99"/>
    </row>
    <row r="25" spans="1:12" ht="15.75" x14ac:dyDescent="0.25">
      <c r="A25" s="140"/>
      <c r="B25" s="90">
        <v>2</v>
      </c>
      <c r="C25" s="91" t="s">
        <v>3</v>
      </c>
      <c r="D25" s="92">
        <v>100</v>
      </c>
      <c r="E25" s="93" t="s">
        <v>19</v>
      </c>
      <c r="F25" s="94" t="s">
        <v>53</v>
      </c>
      <c r="G25" s="95">
        <f t="shared" si="0"/>
        <v>200</v>
      </c>
      <c r="H25" s="96">
        <f>H24+G25</f>
        <v>2850</v>
      </c>
      <c r="I25" s="97">
        <v>3</v>
      </c>
      <c r="J25" s="98"/>
      <c r="K25" s="98" t="s">
        <v>25</v>
      </c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2850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2850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2850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2850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2850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2850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150</v>
      </c>
      <c r="E34" s="6" t="s">
        <v>21</v>
      </c>
      <c r="F34" s="6" t="s">
        <v>35</v>
      </c>
      <c r="G34" s="43">
        <f t="shared" ref="G34:G35" si="3">B34*D34</f>
        <v>150</v>
      </c>
      <c r="H34" s="36">
        <f>H31+G34</f>
        <v>3000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3000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3000</v>
      </c>
      <c r="I36" s="143">
        <f>SUM(I8:I35)</f>
        <v>102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3000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B893-16DE-4300-B694-4F76780F2887}">
  <dimension ref="A1:L47"/>
  <sheetViews>
    <sheetView zoomScaleNormal="100" workbookViewId="0">
      <selection activeCell="E16" sqref="E16:F16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43854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133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200</v>
      </c>
      <c r="E10" s="6" t="s">
        <v>21</v>
      </c>
      <c r="F10" s="6" t="s">
        <v>145</v>
      </c>
      <c r="G10" s="43">
        <f>B10*D10</f>
        <v>200</v>
      </c>
      <c r="H10" s="36">
        <f>G10</f>
        <v>200</v>
      </c>
      <c r="I10" s="37">
        <v>10</v>
      </c>
      <c r="J10" s="59"/>
      <c r="K10" s="59" t="s">
        <v>28</v>
      </c>
      <c r="L10" s="60"/>
    </row>
    <row r="11" spans="1:12" ht="31.5" x14ac:dyDescent="0.25">
      <c r="A11" s="140"/>
      <c r="B11" s="49">
        <v>1</v>
      </c>
      <c r="C11" s="63" t="s">
        <v>3</v>
      </c>
      <c r="D11" s="65">
        <v>200</v>
      </c>
      <c r="E11" s="6" t="s">
        <v>37</v>
      </c>
      <c r="F11" s="10" t="s">
        <v>149</v>
      </c>
      <c r="G11" s="43">
        <f>B11*D11</f>
        <v>200</v>
      </c>
      <c r="H11" s="36">
        <f>H10+G11</f>
        <v>400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31.5" x14ac:dyDescent="0.25">
      <c r="A14" s="140"/>
      <c r="B14" s="49">
        <v>4</v>
      </c>
      <c r="C14" s="63" t="s">
        <v>3</v>
      </c>
      <c r="D14" s="65">
        <v>100</v>
      </c>
      <c r="E14" s="6" t="s">
        <v>135</v>
      </c>
      <c r="F14" s="10" t="s">
        <v>136</v>
      </c>
      <c r="G14" s="95">
        <f t="shared" ref="G14:G31" si="0">B14*D14</f>
        <v>400</v>
      </c>
      <c r="H14" s="96">
        <f>H11+G14</f>
        <v>800</v>
      </c>
      <c r="I14" s="97">
        <v>12</v>
      </c>
      <c r="J14" s="98">
        <v>45</v>
      </c>
      <c r="K14" s="98" t="s">
        <v>25</v>
      </c>
      <c r="L14" s="99" t="s">
        <v>141</v>
      </c>
    </row>
    <row r="15" spans="1:12" ht="47.25" x14ac:dyDescent="0.25">
      <c r="A15" s="140"/>
      <c r="B15" s="90">
        <v>3</v>
      </c>
      <c r="C15" s="91" t="s">
        <v>3</v>
      </c>
      <c r="D15" s="92">
        <v>100</v>
      </c>
      <c r="E15" s="93" t="s">
        <v>135</v>
      </c>
      <c r="F15" s="94" t="s">
        <v>146</v>
      </c>
      <c r="G15" s="95">
        <f t="shared" si="0"/>
        <v>300</v>
      </c>
      <c r="H15" s="96">
        <f>H14+G15</f>
        <v>1100</v>
      </c>
      <c r="I15" s="97">
        <v>8</v>
      </c>
      <c r="J15" s="98">
        <v>45</v>
      </c>
      <c r="K15" s="98" t="s">
        <v>142</v>
      </c>
      <c r="L15" s="100" t="s">
        <v>143</v>
      </c>
    </row>
    <row r="16" spans="1:12" ht="15.75" x14ac:dyDescent="0.25">
      <c r="A16" s="140"/>
      <c r="B16" s="90">
        <v>1</v>
      </c>
      <c r="C16" s="91" t="s">
        <v>3</v>
      </c>
      <c r="D16" s="92">
        <v>100</v>
      </c>
      <c r="E16" s="93" t="s">
        <v>21</v>
      </c>
      <c r="F16" s="94" t="s">
        <v>124</v>
      </c>
      <c r="G16" s="95">
        <f t="shared" si="0"/>
        <v>100</v>
      </c>
      <c r="H16" s="96">
        <f>H15+G16</f>
        <v>1200</v>
      </c>
      <c r="I16" s="97">
        <v>3</v>
      </c>
      <c r="J16" s="98"/>
      <c r="K16" s="98" t="s">
        <v>26</v>
      </c>
      <c r="L16" s="100" t="s">
        <v>125</v>
      </c>
    </row>
    <row r="17" spans="1:12" ht="47.25" x14ac:dyDescent="0.25">
      <c r="A17" s="140"/>
      <c r="B17" s="90">
        <v>3</v>
      </c>
      <c r="C17" s="91" t="s">
        <v>3</v>
      </c>
      <c r="D17" s="92">
        <v>150</v>
      </c>
      <c r="E17" s="93" t="s">
        <v>135</v>
      </c>
      <c r="F17" s="94" t="s">
        <v>147</v>
      </c>
      <c r="G17" s="95">
        <f t="shared" si="0"/>
        <v>450</v>
      </c>
      <c r="H17" s="96">
        <f t="shared" ref="H17:H22" si="1">H16+G17</f>
        <v>1650</v>
      </c>
      <c r="I17" s="97">
        <v>14</v>
      </c>
      <c r="J17" s="98">
        <v>45</v>
      </c>
      <c r="K17" s="98" t="s">
        <v>25</v>
      </c>
      <c r="L17" s="100" t="s">
        <v>141</v>
      </c>
    </row>
    <row r="18" spans="1:12" ht="31.5" x14ac:dyDescent="0.25">
      <c r="A18" s="140"/>
      <c r="B18" s="90">
        <v>2</v>
      </c>
      <c r="C18" s="91" t="s">
        <v>3</v>
      </c>
      <c r="D18" s="92">
        <v>100</v>
      </c>
      <c r="E18" s="93" t="s">
        <v>135</v>
      </c>
      <c r="F18" s="94" t="s">
        <v>148</v>
      </c>
      <c r="G18" s="95">
        <f t="shared" si="0"/>
        <v>200</v>
      </c>
      <c r="H18" s="96">
        <f t="shared" si="1"/>
        <v>1850</v>
      </c>
      <c r="I18" s="97">
        <v>12</v>
      </c>
      <c r="J18" s="98">
        <v>30</v>
      </c>
      <c r="K18" s="98" t="s">
        <v>25</v>
      </c>
      <c r="L18" s="100" t="s">
        <v>144</v>
      </c>
    </row>
    <row r="19" spans="1:12" ht="15.75" x14ac:dyDescent="0.25">
      <c r="A19" s="140"/>
      <c r="B19" s="90">
        <v>1</v>
      </c>
      <c r="C19" s="91" t="s">
        <v>3</v>
      </c>
      <c r="D19" s="92">
        <v>100</v>
      </c>
      <c r="E19" s="93" t="s">
        <v>21</v>
      </c>
      <c r="F19" s="94" t="s">
        <v>124</v>
      </c>
      <c r="G19" s="95">
        <f t="shared" si="0"/>
        <v>100</v>
      </c>
      <c r="H19" s="96">
        <f t="shared" si="1"/>
        <v>1950</v>
      </c>
      <c r="I19" s="97">
        <v>3</v>
      </c>
      <c r="J19" s="98"/>
      <c r="K19" s="98" t="s">
        <v>26</v>
      </c>
      <c r="L19" s="100" t="s">
        <v>125</v>
      </c>
    </row>
    <row r="20" spans="1:12" ht="31.5" x14ac:dyDescent="0.25">
      <c r="A20" s="140"/>
      <c r="B20" s="49">
        <v>4</v>
      </c>
      <c r="C20" s="63" t="s">
        <v>3</v>
      </c>
      <c r="D20" s="65">
        <v>50</v>
      </c>
      <c r="E20" s="6" t="s">
        <v>135</v>
      </c>
      <c r="F20" s="94" t="s">
        <v>137</v>
      </c>
      <c r="G20" s="95">
        <f t="shared" si="0"/>
        <v>200</v>
      </c>
      <c r="H20" s="96">
        <f t="shared" si="1"/>
        <v>2150</v>
      </c>
      <c r="I20" s="97">
        <v>14</v>
      </c>
      <c r="J20" s="98">
        <v>20</v>
      </c>
      <c r="K20" s="98" t="s">
        <v>25</v>
      </c>
      <c r="L20" s="100" t="s">
        <v>144</v>
      </c>
    </row>
    <row r="21" spans="1:12" ht="15.75" x14ac:dyDescent="0.25">
      <c r="A21" s="140"/>
      <c r="B21" s="90">
        <v>2</v>
      </c>
      <c r="C21" s="91" t="s">
        <v>3</v>
      </c>
      <c r="D21" s="92">
        <v>50</v>
      </c>
      <c r="E21" s="93" t="s">
        <v>138</v>
      </c>
      <c r="F21" s="94" t="s">
        <v>139</v>
      </c>
      <c r="G21" s="95">
        <f t="shared" si="0"/>
        <v>100</v>
      </c>
      <c r="H21" s="96">
        <f t="shared" si="1"/>
        <v>2250</v>
      </c>
      <c r="I21" s="97">
        <v>4</v>
      </c>
      <c r="J21" s="98"/>
      <c r="K21" s="98"/>
      <c r="L21" s="99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3" t="s">
        <v>38</v>
      </c>
      <c r="F22" s="94" t="s">
        <v>140</v>
      </c>
      <c r="G22" s="95">
        <f t="shared" si="0"/>
        <v>50</v>
      </c>
      <c r="H22" s="96">
        <f t="shared" si="1"/>
        <v>2300</v>
      </c>
      <c r="I22" s="97">
        <v>3</v>
      </c>
      <c r="J22" s="98"/>
      <c r="K22" s="98"/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2300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2300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2300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2300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2300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2300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2300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2300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2300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100</v>
      </c>
      <c r="E34" s="6" t="s">
        <v>21</v>
      </c>
      <c r="F34" s="6" t="s">
        <v>35</v>
      </c>
      <c r="G34" s="43">
        <f t="shared" ref="G34:G35" si="3">B34*D34</f>
        <v>100</v>
      </c>
      <c r="H34" s="36">
        <f>H31+G34</f>
        <v>2400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2400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2400</v>
      </c>
      <c r="I36" s="143">
        <f>SUM(I8:I35)</f>
        <v>114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2400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BC9B-C544-45A0-B7B2-614C94CCA912}">
  <dimension ref="A1:L47"/>
  <sheetViews>
    <sheetView zoomScaleNormal="100" workbookViewId="0">
      <selection activeCell="L11" sqref="L11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45" t="s">
        <v>31</v>
      </c>
      <c r="B1" s="146"/>
      <c r="C1" s="146"/>
      <c r="D1" s="146"/>
      <c r="E1" s="146"/>
      <c r="F1" s="146"/>
      <c r="G1" s="146"/>
      <c r="H1" s="147">
        <v>43857</v>
      </c>
      <c r="I1" s="147"/>
      <c r="J1" s="147"/>
      <c r="K1" s="148"/>
      <c r="L1" s="148"/>
    </row>
    <row r="2" spans="1:12" ht="25.5" customHeight="1" x14ac:dyDescent="0.3">
      <c r="A2" s="58" t="s">
        <v>15</v>
      </c>
      <c r="B2" s="23"/>
      <c r="C2" s="24"/>
      <c r="D2" s="25"/>
      <c r="E2" s="149" t="s">
        <v>150</v>
      </c>
      <c r="F2" s="149"/>
      <c r="G2" s="149"/>
      <c r="H2" s="149"/>
      <c r="I2" s="149"/>
      <c r="J2" s="149"/>
      <c r="K2" s="149"/>
      <c r="L2" s="150"/>
    </row>
    <row r="3" spans="1:12" ht="25.5" customHeight="1" x14ac:dyDescent="0.3">
      <c r="A3" s="26"/>
      <c r="B3" s="27"/>
      <c r="C3" s="28"/>
      <c r="D3" s="29"/>
      <c r="E3" s="149"/>
      <c r="F3" s="149"/>
      <c r="G3" s="149"/>
      <c r="H3" s="149"/>
      <c r="I3" s="149"/>
      <c r="J3" s="149"/>
      <c r="K3" s="149"/>
      <c r="L3" s="150"/>
    </row>
    <row r="4" spans="1:12" ht="25.5" customHeight="1" x14ac:dyDescent="0.3">
      <c r="A4" s="30"/>
      <c r="B4" s="31"/>
      <c r="C4" s="32"/>
      <c r="D4" s="33"/>
      <c r="E4" s="151"/>
      <c r="F4" s="151"/>
      <c r="G4" s="151"/>
      <c r="H4" s="151"/>
      <c r="I4" s="151"/>
      <c r="J4" s="151"/>
      <c r="K4" s="151"/>
      <c r="L4" s="152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53"/>
      <c r="B6" s="54" t="s">
        <v>0</v>
      </c>
      <c r="C6" s="55"/>
      <c r="D6" s="56"/>
      <c r="E6" s="56"/>
      <c r="F6" s="56"/>
      <c r="G6" s="16" t="s">
        <v>1</v>
      </c>
      <c r="H6" s="16" t="s">
        <v>29</v>
      </c>
      <c r="I6" s="16" t="s">
        <v>2</v>
      </c>
      <c r="J6" s="16" t="s">
        <v>23</v>
      </c>
      <c r="K6" s="16" t="s">
        <v>24</v>
      </c>
      <c r="L6" s="57" t="s">
        <v>12</v>
      </c>
    </row>
    <row r="7" spans="1:12" ht="9.75" customHeight="1" x14ac:dyDescent="0.3">
      <c r="A7" s="153" t="s">
        <v>11</v>
      </c>
      <c r="B7" s="44"/>
      <c r="C7" s="45"/>
      <c r="D7" s="46"/>
      <c r="E7" s="50"/>
      <c r="F7" s="7"/>
      <c r="G7" s="17"/>
      <c r="H7" s="39"/>
      <c r="I7" s="18"/>
      <c r="J7" s="18"/>
      <c r="K7" s="18"/>
      <c r="L7" s="8"/>
    </row>
    <row r="8" spans="1:12" ht="18.75" x14ac:dyDescent="0.25">
      <c r="A8" s="140"/>
      <c r="B8" s="49"/>
      <c r="C8" s="63"/>
      <c r="D8" s="64" t="s">
        <v>22</v>
      </c>
      <c r="E8" s="51" t="s">
        <v>42</v>
      </c>
      <c r="F8" s="4"/>
      <c r="G8" s="43"/>
      <c r="H8" s="34"/>
      <c r="I8" s="35">
        <v>15</v>
      </c>
      <c r="J8" s="59"/>
      <c r="K8" s="59"/>
      <c r="L8" s="60"/>
    </row>
    <row r="9" spans="1:12" ht="18.75" x14ac:dyDescent="0.25">
      <c r="A9" s="140"/>
      <c r="B9" s="49"/>
      <c r="C9" s="63"/>
      <c r="D9" s="64"/>
      <c r="E9" s="51" t="s">
        <v>30</v>
      </c>
      <c r="F9" s="4"/>
      <c r="G9" s="43"/>
      <c r="H9" s="34"/>
      <c r="I9" s="35"/>
      <c r="J9" s="59"/>
      <c r="K9" s="59"/>
      <c r="L9" s="60"/>
    </row>
    <row r="10" spans="1:12" ht="15.75" x14ac:dyDescent="0.25">
      <c r="A10" s="140"/>
      <c r="B10" s="49">
        <v>1</v>
      </c>
      <c r="C10" s="63" t="s">
        <v>3</v>
      </c>
      <c r="D10" s="65">
        <v>200</v>
      </c>
      <c r="E10" s="6" t="s">
        <v>21</v>
      </c>
      <c r="F10" s="6" t="s">
        <v>151</v>
      </c>
      <c r="G10" s="43">
        <f>B10*D10</f>
        <v>200</v>
      </c>
      <c r="H10" s="36">
        <f>G10</f>
        <v>200</v>
      </c>
      <c r="I10" s="37">
        <v>10</v>
      </c>
      <c r="J10" s="59"/>
      <c r="K10" s="59" t="s">
        <v>28</v>
      </c>
      <c r="L10" s="60" t="s">
        <v>160</v>
      </c>
    </row>
    <row r="11" spans="1:12" ht="31.5" x14ac:dyDescent="0.25">
      <c r="A11" s="140"/>
      <c r="B11" s="49">
        <v>1</v>
      </c>
      <c r="C11" s="63" t="s">
        <v>3</v>
      </c>
      <c r="D11" s="65">
        <v>400</v>
      </c>
      <c r="E11" s="6" t="s">
        <v>37</v>
      </c>
      <c r="F11" s="10" t="s">
        <v>131</v>
      </c>
      <c r="G11" s="43">
        <f>B11*D11</f>
        <v>400</v>
      </c>
      <c r="H11" s="36">
        <f>H10+G11</f>
        <v>600</v>
      </c>
      <c r="I11" s="37">
        <v>13</v>
      </c>
      <c r="J11" s="61"/>
      <c r="K11" s="101" t="s">
        <v>49</v>
      </c>
      <c r="L11" s="60" t="s">
        <v>13</v>
      </c>
    </row>
    <row r="12" spans="1:12" ht="5.0999999999999996" customHeight="1" x14ac:dyDescent="0.25">
      <c r="A12" s="154"/>
      <c r="B12" s="76"/>
      <c r="C12" s="77"/>
      <c r="D12" s="78"/>
      <c r="E12" s="79"/>
      <c r="F12" s="80"/>
      <c r="G12" s="81"/>
      <c r="H12" s="82"/>
      <c r="I12" s="83"/>
      <c r="J12" s="84"/>
      <c r="K12" s="84"/>
      <c r="L12" s="85"/>
    </row>
    <row r="13" spans="1:12" ht="5.0999999999999996" customHeight="1" x14ac:dyDescent="0.25">
      <c r="A13" s="140" t="s">
        <v>10</v>
      </c>
      <c r="B13" s="49"/>
      <c r="C13" s="63"/>
      <c r="D13" s="65"/>
      <c r="E13" s="6"/>
      <c r="F13" s="10"/>
      <c r="G13" s="43"/>
      <c r="H13" s="36"/>
      <c r="I13" s="37"/>
      <c r="J13" s="61"/>
      <c r="K13" s="61"/>
      <c r="L13" s="60"/>
    </row>
    <row r="14" spans="1:12" ht="31.5" x14ac:dyDescent="0.25">
      <c r="A14" s="140"/>
      <c r="B14" s="49">
        <v>4</v>
      </c>
      <c r="C14" s="63" t="s">
        <v>3</v>
      </c>
      <c r="D14" s="65">
        <v>100</v>
      </c>
      <c r="E14" s="6" t="s">
        <v>135</v>
      </c>
      <c r="F14" s="10" t="s">
        <v>136</v>
      </c>
      <c r="G14" s="95">
        <f t="shared" ref="G14:G31" si="0">B14*D14</f>
        <v>400</v>
      </c>
      <c r="H14" s="96">
        <f>H11+G14</f>
        <v>1000</v>
      </c>
      <c r="I14" s="97">
        <v>12</v>
      </c>
      <c r="J14" s="98">
        <v>60</v>
      </c>
      <c r="K14" s="98" t="s">
        <v>25</v>
      </c>
      <c r="L14" s="99" t="s">
        <v>141</v>
      </c>
    </row>
    <row r="15" spans="1:12" ht="31.5" x14ac:dyDescent="0.25">
      <c r="A15" s="140"/>
      <c r="B15" s="90">
        <v>2</v>
      </c>
      <c r="C15" s="91" t="s">
        <v>3</v>
      </c>
      <c r="D15" s="92">
        <v>150</v>
      </c>
      <c r="E15" s="93" t="s">
        <v>152</v>
      </c>
      <c r="F15" s="94" t="s">
        <v>154</v>
      </c>
      <c r="G15" s="95">
        <f t="shared" si="0"/>
        <v>300</v>
      </c>
      <c r="H15" s="96">
        <f>H14+G15</f>
        <v>1300</v>
      </c>
      <c r="I15" s="97">
        <v>8</v>
      </c>
      <c r="J15" s="98">
        <v>30</v>
      </c>
      <c r="K15" s="98" t="s">
        <v>142</v>
      </c>
      <c r="L15" s="100" t="s">
        <v>153</v>
      </c>
    </row>
    <row r="16" spans="1:12" ht="15.75" x14ac:dyDescent="0.25">
      <c r="A16" s="140"/>
      <c r="B16" s="90">
        <v>1</v>
      </c>
      <c r="C16" s="91" t="s">
        <v>3</v>
      </c>
      <c r="D16" s="92">
        <v>100</v>
      </c>
      <c r="E16" s="93" t="s">
        <v>21</v>
      </c>
      <c r="F16" s="94" t="s">
        <v>124</v>
      </c>
      <c r="G16" s="95">
        <f t="shared" si="0"/>
        <v>100</v>
      </c>
      <c r="H16" s="96">
        <f>H15+G16</f>
        <v>1400</v>
      </c>
      <c r="I16" s="97">
        <v>3</v>
      </c>
      <c r="J16" s="98"/>
      <c r="K16" s="98" t="s">
        <v>26</v>
      </c>
      <c r="L16" s="100" t="s">
        <v>125</v>
      </c>
    </row>
    <row r="17" spans="1:12" ht="31.5" x14ac:dyDescent="0.25">
      <c r="A17" s="140"/>
      <c r="B17" s="90">
        <v>4</v>
      </c>
      <c r="C17" s="91" t="s">
        <v>3</v>
      </c>
      <c r="D17" s="92">
        <v>150</v>
      </c>
      <c r="E17" s="94" t="s">
        <v>156</v>
      </c>
      <c r="F17" s="94" t="s">
        <v>155</v>
      </c>
      <c r="G17" s="95">
        <f t="shared" si="0"/>
        <v>600</v>
      </c>
      <c r="H17" s="96">
        <f t="shared" ref="H17:H22" si="1">H16+G17</f>
        <v>2000</v>
      </c>
      <c r="I17" s="97">
        <v>14</v>
      </c>
      <c r="J17" s="98">
        <v>60</v>
      </c>
      <c r="K17" s="98" t="s">
        <v>142</v>
      </c>
      <c r="L17" s="100" t="s">
        <v>157</v>
      </c>
    </row>
    <row r="18" spans="1:12" ht="47.25" x14ac:dyDescent="0.25">
      <c r="A18" s="140"/>
      <c r="B18" s="90">
        <v>2</v>
      </c>
      <c r="C18" s="91" t="s">
        <v>3</v>
      </c>
      <c r="D18" s="92">
        <v>200</v>
      </c>
      <c r="E18" s="93" t="s">
        <v>152</v>
      </c>
      <c r="F18" s="94" t="s">
        <v>158</v>
      </c>
      <c r="G18" s="95">
        <f t="shared" si="0"/>
        <v>400</v>
      </c>
      <c r="H18" s="96">
        <f t="shared" si="1"/>
        <v>2400</v>
      </c>
      <c r="I18" s="97">
        <v>12</v>
      </c>
      <c r="J18" s="98">
        <v>30</v>
      </c>
      <c r="K18" s="98" t="s">
        <v>25</v>
      </c>
      <c r="L18" s="100" t="s">
        <v>153</v>
      </c>
    </row>
    <row r="19" spans="1:12" ht="15.75" x14ac:dyDescent="0.25">
      <c r="A19" s="140"/>
      <c r="B19" s="90">
        <v>1</v>
      </c>
      <c r="C19" s="91" t="s">
        <v>3</v>
      </c>
      <c r="D19" s="92">
        <v>150</v>
      </c>
      <c r="E19" s="93" t="s">
        <v>21</v>
      </c>
      <c r="F19" s="94" t="s">
        <v>124</v>
      </c>
      <c r="G19" s="95">
        <f t="shared" si="0"/>
        <v>150</v>
      </c>
      <c r="H19" s="96">
        <f t="shared" si="1"/>
        <v>2550</v>
      </c>
      <c r="I19" s="97">
        <v>3</v>
      </c>
      <c r="J19" s="98"/>
      <c r="K19" s="98" t="s">
        <v>26</v>
      </c>
      <c r="L19" s="100" t="s">
        <v>125</v>
      </c>
    </row>
    <row r="20" spans="1:12" ht="15.75" x14ac:dyDescent="0.25">
      <c r="A20" s="140"/>
      <c r="B20" s="49">
        <v>2</v>
      </c>
      <c r="C20" s="63" t="s">
        <v>3</v>
      </c>
      <c r="D20" s="65">
        <v>200</v>
      </c>
      <c r="E20" s="6" t="s">
        <v>135</v>
      </c>
      <c r="F20" s="94" t="s">
        <v>159</v>
      </c>
      <c r="G20" s="95">
        <f t="shared" si="0"/>
        <v>400</v>
      </c>
      <c r="H20" s="96">
        <f t="shared" si="1"/>
        <v>2950</v>
      </c>
      <c r="I20" s="97">
        <v>14</v>
      </c>
      <c r="J20" s="98">
        <v>30</v>
      </c>
      <c r="K20" s="98" t="s">
        <v>25</v>
      </c>
      <c r="L20" s="100" t="s">
        <v>144</v>
      </c>
    </row>
    <row r="21" spans="1:12" ht="15.75" x14ac:dyDescent="0.25">
      <c r="A21" s="140"/>
      <c r="B21" s="90">
        <v>1</v>
      </c>
      <c r="C21" s="91" t="s">
        <v>3</v>
      </c>
      <c r="D21" s="92">
        <v>100</v>
      </c>
      <c r="E21" s="93" t="s">
        <v>138</v>
      </c>
      <c r="F21" s="94" t="s">
        <v>139</v>
      </c>
      <c r="G21" s="95">
        <f t="shared" si="0"/>
        <v>100</v>
      </c>
      <c r="H21" s="96">
        <f t="shared" si="1"/>
        <v>3050</v>
      </c>
      <c r="I21" s="97">
        <v>4</v>
      </c>
      <c r="J21" s="98"/>
      <c r="K21" s="98"/>
      <c r="L21" s="99"/>
    </row>
    <row r="22" spans="1:12" ht="15.75" x14ac:dyDescent="0.25">
      <c r="A22" s="140"/>
      <c r="B22" s="90">
        <v>1</v>
      </c>
      <c r="C22" s="91" t="s">
        <v>3</v>
      </c>
      <c r="D22" s="92">
        <v>50</v>
      </c>
      <c r="E22" s="93" t="s">
        <v>38</v>
      </c>
      <c r="F22" s="94" t="s">
        <v>140</v>
      </c>
      <c r="G22" s="95">
        <f t="shared" si="0"/>
        <v>50</v>
      </c>
      <c r="H22" s="96">
        <f t="shared" si="1"/>
        <v>3100</v>
      </c>
      <c r="I22" s="97">
        <v>3</v>
      </c>
      <c r="J22" s="98"/>
      <c r="K22" s="98"/>
      <c r="L22" s="99"/>
    </row>
    <row r="23" spans="1:12" ht="15.75" x14ac:dyDescent="0.25">
      <c r="A23" s="140"/>
      <c r="B23" s="90"/>
      <c r="C23" s="91"/>
      <c r="D23" s="92"/>
      <c r="E23" s="93"/>
      <c r="F23" s="94"/>
      <c r="G23" s="95">
        <f t="shared" si="0"/>
        <v>0</v>
      </c>
      <c r="H23" s="96">
        <f>H22+G23</f>
        <v>3100</v>
      </c>
      <c r="I23" s="97"/>
      <c r="J23" s="98"/>
      <c r="K23" s="98"/>
      <c r="L23" s="100"/>
    </row>
    <row r="24" spans="1:12" ht="15.75" x14ac:dyDescent="0.25">
      <c r="A24" s="140"/>
      <c r="B24" s="90"/>
      <c r="C24" s="91"/>
      <c r="D24" s="92"/>
      <c r="E24" s="93"/>
      <c r="F24" s="94"/>
      <c r="G24" s="95">
        <f t="shared" si="0"/>
        <v>0</v>
      </c>
      <c r="H24" s="96">
        <f>H23+G24</f>
        <v>3100</v>
      </c>
      <c r="I24" s="97"/>
      <c r="J24" s="98"/>
      <c r="K24" s="98"/>
      <c r="L24" s="99"/>
    </row>
    <row r="25" spans="1:12" ht="15.75" x14ac:dyDescent="0.25">
      <c r="A25" s="140"/>
      <c r="B25" s="90"/>
      <c r="C25" s="91"/>
      <c r="D25" s="92"/>
      <c r="E25" s="93"/>
      <c r="F25" s="94"/>
      <c r="G25" s="95">
        <f t="shared" si="0"/>
        <v>0</v>
      </c>
      <c r="H25" s="96">
        <f>H24+G25</f>
        <v>3100</v>
      </c>
      <c r="I25" s="97"/>
      <c r="J25" s="98"/>
      <c r="K25" s="98"/>
      <c r="L25" s="100"/>
    </row>
    <row r="26" spans="1:12" ht="15.75" x14ac:dyDescent="0.25">
      <c r="A26" s="140"/>
      <c r="B26" s="90"/>
      <c r="C26" s="91"/>
      <c r="D26" s="92"/>
      <c r="E26" s="93"/>
      <c r="F26" s="94"/>
      <c r="G26" s="95">
        <f t="shared" si="0"/>
        <v>0</v>
      </c>
      <c r="H26" s="96">
        <f t="shared" ref="H26:H31" si="2">H25+G26</f>
        <v>3100</v>
      </c>
      <c r="I26" s="97"/>
      <c r="J26" s="98"/>
      <c r="K26" s="98"/>
      <c r="L26" s="99"/>
    </row>
    <row r="27" spans="1:12" ht="15.75" x14ac:dyDescent="0.25">
      <c r="A27" s="140"/>
      <c r="B27" s="90"/>
      <c r="C27" s="91"/>
      <c r="D27" s="92"/>
      <c r="E27" s="93"/>
      <c r="F27" s="94"/>
      <c r="G27" s="95">
        <f t="shared" si="0"/>
        <v>0</v>
      </c>
      <c r="H27" s="96">
        <f t="shared" si="2"/>
        <v>3100</v>
      </c>
      <c r="I27" s="97"/>
      <c r="J27" s="98"/>
      <c r="K27" s="98"/>
      <c r="L27" s="100"/>
    </row>
    <row r="28" spans="1:12" ht="15.75" hidden="1" x14ac:dyDescent="0.25">
      <c r="A28" s="140"/>
      <c r="B28" s="90"/>
      <c r="C28" s="91"/>
      <c r="D28" s="92"/>
      <c r="E28" s="93"/>
      <c r="F28" s="94"/>
      <c r="G28" s="95">
        <f t="shared" si="0"/>
        <v>0</v>
      </c>
      <c r="H28" s="96">
        <f t="shared" si="2"/>
        <v>3100</v>
      </c>
      <c r="I28" s="97"/>
      <c r="J28" s="98"/>
      <c r="K28" s="98"/>
      <c r="L28" s="99"/>
    </row>
    <row r="29" spans="1:12" ht="15.75" x14ac:dyDescent="0.25">
      <c r="A29" s="140"/>
      <c r="B29" s="90"/>
      <c r="C29" s="91"/>
      <c r="D29" s="92"/>
      <c r="E29" s="93"/>
      <c r="F29" s="94"/>
      <c r="G29" s="95">
        <f t="shared" si="0"/>
        <v>0</v>
      </c>
      <c r="H29" s="96">
        <f t="shared" si="2"/>
        <v>3100</v>
      </c>
      <c r="I29" s="97"/>
      <c r="J29" s="98"/>
      <c r="K29" s="98"/>
      <c r="L29" s="100"/>
    </row>
    <row r="30" spans="1:12" ht="15.75" x14ac:dyDescent="0.25">
      <c r="A30" s="140"/>
      <c r="B30" s="90"/>
      <c r="C30" s="91"/>
      <c r="D30" s="92"/>
      <c r="E30" s="93"/>
      <c r="F30" s="94"/>
      <c r="G30" s="95">
        <f t="shared" si="0"/>
        <v>0</v>
      </c>
      <c r="H30" s="96">
        <f t="shared" si="2"/>
        <v>3100</v>
      </c>
      <c r="I30" s="97"/>
      <c r="J30" s="98"/>
      <c r="K30" s="98"/>
      <c r="L30" s="100"/>
    </row>
    <row r="31" spans="1:12" ht="15.75" x14ac:dyDescent="0.25">
      <c r="A31" s="140"/>
      <c r="B31" s="90"/>
      <c r="C31" s="91"/>
      <c r="D31" s="92"/>
      <c r="E31" s="93"/>
      <c r="F31" s="94"/>
      <c r="G31" s="95">
        <f t="shared" si="0"/>
        <v>0</v>
      </c>
      <c r="H31" s="96">
        <f t="shared" si="2"/>
        <v>3100</v>
      </c>
      <c r="I31" s="97"/>
      <c r="J31" s="98"/>
      <c r="K31" s="98"/>
      <c r="L31" s="99"/>
    </row>
    <row r="32" spans="1:12" ht="5.0999999999999996" customHeight="1" x14ac:dyDescent="0.25">
      <c r="A32" s="140"/>
      <c r="B32" s="76"/>
      <c r="C32" s="77"/>
      <c r="D32" s="78"/>
      <c r="E32" s="79"/>
      <c r="F32" s="80"/>
      <c r="G32" s="81"/>
      <c r="H32" s="82"/>
      <c r="I32" s="83"/>
      <c r="J32" s="84"/>
      <c r="K32" s="84"/>
      <c r="L32" s="85"/>
    </row>
    <row r="33" spans="1:12" ht="5.0999999999999996" customHeight="1" x14ac:dyDescent="0.25">
      <c r="A33" s="139" t="s">
        <v>9</v>
      </c>
      <c r="B33" s="49"/>
      <c r="C33" s="86"/>
      <c r="D33" s="87"/>
      <c r="E33" s="88"/>
      <c r="F33" s="89"/>
      <c r="G33" s="43"/>
      <c r="H33" s="36"/>
      <c r="I33" s="37"/>
      <c r="J33" s="61"/>
      <c r="K33" s="61"/>
      <c r="L33" s="60"/>
    </row>
    <row r="34" spans="1:12" ht="15.75" x14ac:dyDescent="0.25">
      <c r="A34" s="140"/>
      <c r="B34" s="49">
        <v>1</v>
      </c>
      <c r="C34" s="63" t="s">
        <v>3</v>
      </c>
      <c r="D34" s="65">
        <v>100</v>
      </c>
      <c r="E34" s="6" t="s">
        <v>21</v>
      </c>
      <c r="F34" s="6" t="s">
        <v>35</v>
      </c>
      <c r="G34" s="43">
        <f t="shared" ref="G34:G35" si="3">B34*D34</f>
        <v>100</v>
      </c>
      <c r="H34" s="36">
        <f>H31+G34</f>
        <v>3200</v>
      </c>
      <c r="I34" s="37">
        <v>3</v>
      </c>
      <c r="J34" s="61"/>
      <c r="K34" s="61" t="s">
        <v>26</v>
      </c>
      <c r="L34" s="60" t="s">
        <v>34</v>
      </c>
    </row>
    <row r="35" spans="1:12" ht="15.75" x14ac:dyDescent="0.25">
      <c r="A35" s="140"/>
      <c r="B35" s="49">
        <v>1</v>
      </c>
      <c r="C35" s="63" t="s">
        <v>3</v>
      </c>
      <c r="D35" s="65"/>
      <c r="E35" s="6"/>
      <c r="F35" s="6"/>
      <c r="G35" s="43">
        <f t="shared" si="3"/>
        <v>0</v>
      </c>
      <c r="H35" s="36">
        <f>H34+G35</f>
        <v>3200</v>
      </c>
      <c r="I35" s="37"/>
      <c r="J35" s="61"/>
      <c r="K35" s="61"/>
      <c r="L35" s="60"/>
    </row>
    <row r="36" spans="1:12" ht="15.75" x14ac:dyDescent="0.25">
      <c r="A36" s="140"/>
      <c r="B36" s="47"/>
      <c r="C36" s="48"/>
      <c r="D36" s="6"/>
      <c r="E36" s="6"/>
      <c r="F36" s="6" t="s">
        <v>8</v>
      </c>
      <c r="G36" s="20"/>
      <c r="H36" s="38">
        <f>SUM(G8:G35)</f>
        <v>3200</v>
      </c>
      <c r="I36" s="143">
        <f>SUM(I8:I35)</f>
        <v>114</v>
      </c>
      <c r="J36" s="144"/>
      <c r="K36" s="62" t="s">
        <v>33</v>
      </c>
      <c r="L36" s="60"/>
    </row>
    <row r="37" spans="1:12" ht="18.75" x14ac:dyDescent="0.25">
      <c r="A37" s="141"/>
      <c r="B37" s="9"/>
      <c r="C37" s="5"/>
      <c r="D37" s="4"/>
      <c r="E37" s="51" t="s">
        <v>14</v>
      </c>
      <c r="F37" s="52">
        <f>SUM(G8:G35)</f>
        <v>3200</v>
      </c>
      <c r="G37" s="19"/>
      <c r="H37" s="40"/>
      <c r="I37" s="37"/>
      <c r="J37" s="37"/>
      <c r="K37" s="37"/>
      <c r="L37" s="42"/>
    </row>
    <row r="38" spans="1:12" ht="5.0999999999999996" customHeight="1" x14ac:dyDescent="0.3">
      <c r="A38" s="142"/>
      <c r="B38" s="11"/>
      <c r="C38" s="12"/>
      <c r="D38" s="13"/>
      <c r="E38" s="13"/>
      <c r="F38" s="14"/>
      <c r="G38" s="21"/>
      <c r="H38" s="41"/>
      <c r="I38" s="22"/>
      <c r="J38" s="22"/>
      <c r="K38" s="22"/>
      <c r="L38" s="15"/>
    </row>
    <row r="39" spans="1:12" x14ac:dyDescent="0.25">
      <c r="A39" s="66"/>
      <c r="B39" s="67"/>
      <c r="C39" s="68"/>
      <c r="D39" s="67"/>
      <c r="E39" s="67"/>
      <c r="F39" s="74"/>
      <c r="G39" s="67"/>
      <c r="H39" s="67"/>
      <c r="I39" s="68"/>
      <c r="J39" s="68"/>
      <c r="K39" s="68"/>
      <c r="L39" s="69"/>
    </row>
    <row r="40" spans="1:12" x14ac:dyDescent="0.25">
      <c r="A40" s="70"/>
      <c r="B40" s="71"/>
      <c r="C40" s="72"/>
      <c r="D40" s="71"/>
      <c r="E40" s="71"/>
      <c r="F40" s="75"/>
      <c r="G40" s="71"/>
      <c r="H40" s="71"/>
      <c r="I40" s="72"/>
      <c r="J40" s="72"/>
      <c r="K40" s="72"/>
      <c r="L40" s="73"/>
    </row>
    <row r="41" spans="1:12" x14ac:dyDescent="0.25">
      <c r="A41" s="70"/>
      <c r="B41" s="71"/>
      <c r="C41" s="72"/>
      <c r="D41" s="71"/>
      <c r="E41" s="71"/>
      <c r="F41" s="75"/>
      <c r="G41" s="71"/>
      <c r="H41" s="71"/>
      <c r="I41" s="72"/>
      <c r="J41" s="72"/>
      <c r="K41" s="72"/>
      <c r="L41" s="73"/>
    </row>
    <row r="42" spans="1:12" x14ac:dyDescent="0.25">
      <c r="A42" s="70"/>
      <c r="B42" s="71"/>
      <c r="C42" s="72"/>
      <c r="D42" s="71"/>
      <c r="E42" s="71"/>
      <c r="F42" s="75"/>
      <c r="G42" s="71"/>
      <c r="H42" s="71"/>
      <c r="I42" s="72"/>
      <c r="J42" s="72"/>
      <c r="K42" s="72"/>
      <c r="L42" s="73"/>
    </row>
    <row r="43" spans="1:12" x14ac:dyDescent="0.25">
      <c r="A43" s="70"/>
      <c r="B43" s="71"/>
      <c r="C43" s="72"/>
      <c r="D43" s="71"/>
      <c r="E43" s="71"/>
      <c r="F43" s="75"/>
      <c r="G43" s="71"/>
      <c r="H43" s="71"/>
      <c r="I43" s="72"/>
      <c r="J43" s="72"/>
      <c r="K43" s="72"/>
      <c r="L43" s="73"/>
    </row>
    <row r="44" spans="1:12" x14ac:dyDescent="0.25">
      <c r="A44" s="70"/>
      <c r="B44" s="71"/>
      <c r="C44" s="72"/>
      <c r="D44" s="71"/>
      <c r="E44" s="71"/>
      <c r="F44" s="75"/>
      <c r="G44" s="71"/>
      <c r="H44" s="71"/>
      <c r="I44" s="72"/>
      <c r="J44" s="72"/>
      <c r="K44" s="72"/>
      <c r="L44" s="73"/>
    </row>
    <row r="45" spans="1:12" x14ac:dyDescent="0.25">
      <c r="A45" s="70"/>
      <c r="B45" s="71"/>
      <c r="C45" s="72"/>
      <c r="D45" s="71"/>
      <c r="E45" s="71"/>
      <c r="F45" s="75"/>
      <c r="G45" s="71"/>
      <c r="H45" s="71"/>
      <c r="I45" s="72"/>
      <c r="J45" s="72"/>
      <c r="K45" s="72"/>
      <c r="L45" s="73"/>
    </row>
    <row r="46" spans="1:12" x14ac:dyDescent="0.25">
      <c r="A46" s="70"/>
      <c r="B46" s="71"/>
      <c r="C46" s="72"/>
      <c r="D46" s="71"/>
      <c r="E46" s="71"/>
      <c r="F46" s="75"/>
      <c r="G46" s="71"/>
      <c r="H46" s="71"/>
      <c r="I46" s="72"/>
      <c r="J46" s="72"/>
      <c r="K46" s="72"/>
      <c r="L46" s="73"/>
    </row>
    <row r="47" spans="1:12" x14ac:dyDescent="0.25">
      <c r="A47" s="70"/>
      <c r="B47" s="71"/>
      <c r="C47" s="72"/>
      <c r="D47" s="71"/>
      <c r="E47" s="71"/>
      <c r="F47" s="75"/>
      <c r="G47" s="71"/>
      <c r="H47" s="71"/>
      <c r="I47" s="72"/>
      <c r="J47" s="72"/>
      <c r="K47" s="72"/>
      <c r="L47" s="73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Regensdorf&amp;C&amp;"-,Fett"&amp;12Mo, Mi, Fr von 18:30 – 20:00 Uhr&amp;R&amp;"-,Fett"&amp;16-- Gruppe 1 --</oddHeader>
    <oddFooter>&amp;L&amp;G&amp;C&amp;F&amp;RMarcel Bott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1</vt:i4>
      </vt:variant>
    </vt:vector>
  </HeadingPairs>
  <TitlesOfParts>
    <vt:vector size="28" baseType="lpstr">
      <vt:lpstr>Mo 6.1.20</vt:lpstr>
      <vt:lpstr>Mi 8.1.20</vt:lpstr>
      <vt:lpstr>Fr 10.1.20</vt:lpstr>
      <vt:lpstr>Mo 13.1.20</vt:lpstr>
      <vt:lpstr>Mi 15.1.20</vt:lpstr>
      <vt:lpstr>Fr 17.1.20</vt:lpstr>
      <vt:lpstr>Mo 20.1.20</vt:lpstr>
      <vt:lpstr>Fr 24.1.20</vt:lpstr>
      <vt:lpstr>Mo 27.1.20</vt:lpstr>
      <vt:lpstr>Mi 29.1.20</vt:lpstr>
      <vt:lpstr>Fr 31.1.20</vt:lpstr>
      <vt:lpstr>Mo 3.2.20</vt:lpstr>
      <vt:lpstr>Mi 5.2.20</vt:lpstr>
      <vt:lpstr>Fr 7.2.20</vt:lpstr>
      <vt:lpstr>Mo 10.2.20</vt:lpstr>
      <vt:lpstr>Mi 12.2.20</vt:lpstr>
      <vt:lpstr>Fr 14.2.20</vt:lpstr>
      <vt:lpstr>Mo 17.2.20</vt:lpstr>
      <vt:lpstr>Mi 19.2.20</vt:lpstr>
      <vt:lpstr>Fr 21.2.20</vt:lpstr>
      <vt:lpstr>Mo 24.2.20</vt:lpstr>
      <vt:lpstr>Mo 2.3.20</vt:lpstr>
      <vt:lpstr>Mo 9.3.20</vt:lpstr>
      <vt:lpstr>Mi 11.3.20</vt:lpstr>
      <vt:lpstr>Fr 13.3.20</vt:lpstr>
      <vt:lpstr>Mo 8.6.20</vt:lpstr>
      <vt:lpstr>Planung (Gr 1)</vt:lpstr>
      <vt:lpstr>'Planung (Gr 1)'!Drucktitel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2020-06-07T23:30:30Z</cp:lastPrinted>
  <dcterms:created xsi:type="dcterms:W3CDTF">2019-01-13T23:53:32Z</dcterms:created>
  <dcterms:modified xsi:type="dcterms:W3CDTF">2020-06-07T23:47:51Z</dcterms:modified>
</cp:coreProperties>
</file>